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4735" windowHeight="124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Q18" i="1"/>
  <c r="N27" s="1"/>
  <c r="C25"/>
  <c r="N21" l="1"/>
  <c r="M35"/>
  <c r="C28"/>
  <c r="I30"/>
  <c r="I31" s="1"/>
  <c r="B35"/>
  <c r="N35" l="1"/>
  <c r="M36"/>
  <c r="H14"/>
  <c r="N36" l="1"/>
  <c r="M37"/>
  <c r="E35"/>
  <c r="B36"/>
  <c r="D35"/>
  <c r="J35" s="1"/>
  <c r="C35"/>
  <c r="H19"/>
  <c r="H35" s="1"/>
  <c r="I35" l="1"/>
  <c r="N37"/>
  <c r="K35"/>
  <c r="M38"/>
  <c r="F35"/>
  <c r="B37"/>
  <c r="D36"/>
  <c r="J36" s="1"/>
  <c r="H36"/>
  <c r="C36"/>
  <c r="N38" l="1"/>
  <c r="G35"/>
  <c r="O35" s="1"/>
  <c r="M39"/>
  <c r="E36"/>
  <c r="K36"/>
  <c r="I36"/>
  <c r="F36"/>
  <c r="B38"/>
  <c r="D37"/>
  <c r="E37" s="1"/>
  <c r="H37"/>
  <c r="C37"/>
  <c r="P35" l="1"/>
  <c r="Q35" s="1"/>
  <c r="N39"/>
  <c r="G36"/>
  <c r="O36" s="1"/>
  <c r="M40"/>
  <c r="I37"/>
  <c r="D38"/>
  <c r="E38" s="1"/>
  <c r="B39"/>
  <c r="J38"/>
  <c r="C38"/>
  <c r="H38"/>
  <c r="F38" s="1"/>
  <c r="J37"/>
  <c r="P36" l="1"/>
  <c r="Q36" s="1"/>
  <c r="S35"/>
  <c r="N40"/>
  <c r="M41"/>
  <c r="K38"/>
  <c r="F37"/>
  <c r="K37"/>
  <c r="G37" s="1"/>
  <c r="O37" s="1"/>
  <c r="I38"/>
  <c r="D39"/>
  <c r="E39" s="1"/>
  <c r="B40"/>
  <c r="H39"/>
  <c r="C39"/>
  <c r="P37" l="1"/>
  <c r="Q37" s="1"/>
  <c r="S36"/>
  <c r="R35"/>
  <c r="N41"/>
  <c r="G38"/>
  <c r="O38" s="1"/>
  <c r="J39"/>
  <c r="F39" s="1"/>
  <c r="M42"/>
  <c r="I39"/>
  <c r="D40"/>
  <c r="E40" s="1"/>
  <c r="B41"/>
  <c r="C40"/>
  <c r="H40"/>
  <c r="P38" l="1"/>
  <c r="Q38" s="1"/>
  <c r="S37"/>
  <c r="R36"/>
  <c r="J40"/>
  <c r="F40" s="1"/>
  <c r="N42"/>
  <c r="K39"/>
  <c r="G39" s="1"/>
  <c r="O39" s="1"/>
  <c r="M43"/>
  <c r="I40"/>
  <c r="D41"/>
  <c r="E41" s="1"/>
  <c r="B42"/>
  <c r="H41"/>
  <c r="C41"/>
  <c r="P39" l="1"/>
  <c r="Q39" s="1"/>
  <c r="S38"/>
  <c r="R37"/>
  <c r="K40"/>
  <c r="G40" s="1"/>
  <c r="O40" s="1"/>
  <c r="N43"/>
  <c r="J41"/>
  <c r="K41" s="1"/>
  <c r="M44"/>
  <c r="I41"/>
  <c r="D42"/>
  <c r="E42" s="1"/>
  <c r="B43"/>
  <c r="J42"/>
  <c r="C42"/>
  <c r="H42"/>
  <c r="P40" l="1"/>
  <c r="Q40" s="1"/>
  <c r="S39"/>
  <c r="R38"/>
  <c r="N44"/>
  <c r="F41"/>
  <c r="F42"/>
  <c r="G41"/>
  <c r="O41" s="1"/>
  <c r="M45"/>
  <c r="K42"/>
  <c r="I42"/>
  <c r="D43"/>
  <c r="E43" s="1"/>
  <c r="B44"/>
  <c r="H43"/>
  <c r="C43"/>
  <c r="P41" l="1"/>
  <c r="Q41" s="1"/>
  <c r="S40"/>
  <c r="R39"/>
  <c r="J43"/>
  <c r="F43" s="1"/>
  <c r="N45"/>
  <c r="G42"/>
  <c r="O42" s="1"/>
  <c r="M46"/>
  <c r="I43"/>
  <c r="D44"/>
  <c r="E44" s="1"/>
  <c r="B45"/>
  <c r="C44"/>
  <c r="H44"/>
  <c r="K43" l="1"/>
  <c r="G43" s="1"/>
  <c r="O43" s="1"/>
  <c r="J44"/>
  <c r="F44" s="1"/>
  <c r="N46"/>
  <c r="M47"/>
  <c r="I44"/>
  <c r="D45"/>
  <c r="E45" s="1"/>
  <c r="B46"/>
  <c r="H45"/>
  <c r="C45"/>
  <c r="K44" l="1"/>
  <c r="G44" s="1"/>
  <c r="O44" s="1"/>
  <c r="R40"/>
  <c r="S41"/>
  <c r="N47"/>
  <c r="J45"/>
  <c r="K45" s="1"/>
  <c r="M48"/>
  <c r="I45"/>
  <c r="D46"/>
  <c r="E46" s="1"/>
  <c r="B47"/>
  <c r="C46"/>
  <c r="H46"/>
  <c r="P42" l="1"/>
  <c r="Q42" s="1"/>
  <c r="J46"/>
  <c r="K46" s="1"/>
  <c r="F45"/>
  <c r="N48"/>
  <c r="I46"/>
  <c r="G45"/>
  <c r="O45" s="1"/>
  <c r="M49"/>
  <c r="F46"/>
  <c r="D47"/>
  <c r="E47" s="1"/>
  <c r="B48"/>
  <c r="H47"/>
  <c r="C47"/>
  <c r="P43" l="1"/>
  <c r="Q43" s="1"/>
  <c r="R41"/>
  <c r="S42"/>
  <c r="J47"/>
  <c r="K47" s="1"/>
  <c r="N49"/>
  <c r="G46"/>
  <c r="O46" s="1"/>
  <c r="D48"/>
  <c r="E48" s="1"/>
  <c r="M50"/>
  <c r="I47"/>
  <c r="B49"/>
  <c r="C48"/>
  <c r="H48"/>
  <c r="F47" l="1"/>
  <c r="P44"/>
  <c r="Q44" s="1"/>
  <c r="J48"/>
  <c r="F48" s="1"/>
  <c r="N50"/>
  <c r="G47"/>
  <c r="O47" s="1"/>
  <c r="M51"/>
  <c r="I48"/>
  <c r="D49"/>
  <c r="E49" s="1"/>
  <c r="B50"/>
  <c r="H49"/>
  <c r="C49"/>
  <c r="S43" l="1"/>
  <c r="R42"/>
  <c r="K48"/>
  <c r="G48" s="1"/>
  <c r="O48" s="1"/>
  <c r="N51"/>
  <c r="J49"/>
  <c r="K49" s="1"/>
  <c r="M52"/>
  <c r="I49"/>
  <c r="D50"/>
  <c r="E50" s="1"/>
  <c r="B51"/>
  <c r="C50"/>
  <c r="H50"/>
  <c r="F49" l="1"/>
  <c r="N52"/>
  <c r="G49"/>
  <c r="O49" s="1"/>
  <c r="J50"/>
  <c r="F50" s="1"/>
  <c r="M53"/>
  <c r="I50"/>
  <c r="D51"/>
  <c r="J51" s="1"/>
  <c r="B52"/>
  <c r="H51"/>
  <c r="C51"/>
  <c r="P45" l="1"/>
  <c r="Q45" s="1"/>
  <c r="S44"/>
  <c r="R43"/>
  <c r="K50"/>
  <c r="G50" s="1"/>
  <c r="O50" s="1"/>
  <c r="N53"/>
  <c r="M54"/>
  <c r="K51"/>
  <c r="D52"/>
  <c r="E52" s="1"/>
  <c r="E51"/>
  <c r="I51"/>
  <c r="F51"/>
  <c r="B53"/>
  <c r="C52"/>
  <c r="H52"/>
  <c r="P46" l="1"/>
  <c r="Q46" s="1"/>
  <c r="N54"/>
  <c r="G51"/>
  <c r="O51" s="1"/>
  <c r="J52"/>
  <c r="F52" s="1"/>
  <c r="M55"/>
  <c r="K52"/>
  <c r="I52"/>
  <c r="B54"/>
  <c r="H53"/>
  <c r="C53"/>
  <c r="D53"/>
  <c r="E53" s="1"/>
  <c r="S45" l="1"/>
  <c r="R44"/>
  <c r="N55"/>
  <c r="G52"/>
  <c r="O52" s="1"/>
  <c r="I53"/>
  <c r="M56"/>
  <c r="D54"/>
  <c r="E54" s="1"/>
  <c r="B55"/>
  <c r="C54"/>
  <c r="H54"/>
  <c r="J53"/>
  <c r="P47" l="1"/>
  <c r="Q47" s="1"/>
  <c r="N56"/>
  <c r="J54"/>
  <c r="F54" s="1"/>
  <c r="M57"/>
  <c r="F53"/>
  <c r="K53"/>
  <c r="G53" s="1"/>
  <c r="O53" s="1"/>
  <c r="I54"/>
  <c r="D55"/>
  <c r="E55" s="1"/>
  <c r="B56"/>
  <c r="H55"/>
  <c r="C55"/>
  <c r="S46" l="1"/>
  <c r="R45"/>
  <c r="N57"/>
  <c r="K54"/>
  <c r="G54" s="1"/>
  <c r="O54" s="1"/>
  <c r="I55"/>
  <c r="M58"/>
  <c r="D56"/>
  <c r="E56" s="1"/>
  <c r="J55"/>
  <c r="K55" s="1"/>
  <c r="B57"/>
  <c r="C56"/>
  <c r="H56"/>
  <c r="P48" l="1"/>
  <c r="Q48" s="1"/>
  <c r="N58"/>
  <c r="G55"/>
  <c r="O55" s="1"/>
  <c r="J56"/>
  <c r="F56" s="1"/>
  <c r="M59"/>
  <c r="K56"/>
  <c r="F55"/>
  <c r="I56"/>
  <c r="G56" s="1"/>
  <c r="O56" s="1"/>
  <c r="D57"/>
  <c r="E57" s="1"/>
  <c r="B58"/>
  <c r="J57"/>
  <c r="H57"/>
  <c r="C57"/>
  <c r="S47" l="1"/>
  <c r="R46"/>
  <c r="D58"/>
  <c r="E58" s="1"/>
  <c r="N59"/>
  <c r="M60"/>
  <c r="K57"/>
  <c r="I57"/>
  <c r="F57"/>
  <c r="B59"/>
  <c r="C58"/>
  <c r="H58"/>
  <c r="P49" l="1"/>
  <c r="Q49" s="1"/>
  <c r="J58"/>
  <c r="F58" s="1"/>
  <c r="N60"/>
  <c r="G57"/>
  <c r="O57" s="1"/>
  <c r="M61"/>
  <c r="I58"/>
  <c r="D59"/>
  <c r="E59" s="1"/>
  <c r="B60"/>
  <c r="H59"/>
  <c r="C59"/>
  <c r="S48" l="1"/>
  <c r="R47"/>
  <c r="K58"/>
  <c r="G58" s="1"/>
  <c r="O58" s="1"/>
  <c r="N61"/>
  <c r="J59"/>
  <c r="F59" s="1"/>
  <c r="M62"/>
  <c r="I59"/>
  <c r="D60"/>
  <c r="E60" s="1"/>
  <c r="B61"/>
  <c r="C60"/>
  <c r="H60"/>
  <c r="P50" l="1"/>
  <c r="Q50" s="1"/>
  <c r="K59"/>
  <c r="G59" s="1"/>
  <c r="O59" s="1"/>
  <c r="J60"/>
  <c r="F60" s="1"/>
  <c r="N62"/>
  <c r="M63"/>
  <c r="I60"/>
  <c r="D61"/>
  <c r="E61" s="1"/>
  <c r="B62"/>
  <c r="H61"/>
  <c r="C61"/>
  <c r="S49" l="1"/>
  <c r="R48"/>
  <c r="K60"/>
  <c r="G60" s="1"/>
  <c r="O60" s="1"/>
  <c r="J61"/>
  <c r="K61" s="1"/>
  <c r="N63"/>
  <c r="M64"/>
  <c r="I61"/>
  <c r="D62"/>
  <c r="E62" s="1"/>
  <c r="B63"/>
  <c r="C62"/>
  <c r="H62"/>
  <c r="P51" l="1"/>
  <c r="Q51" s="1"/>
  <c r="F61"/>
  <c r="J62"/>
  <c r="F62" s="1"/>
  <c r="N64"/>
  <c r="G61"/>
  <c r="O61" s="1"/>
  <c r="M65"/>
  <c r="I62"/>
  <c r="D63"/>
  <c r="E63" s="1"/>
  <c r="B64"/>
  <c r="H63"/>
  <c r="C63"/>
  <c r="S50" l="1"/>
  <c r="R49"/>
  <c r="K62"/>
  <c r="G62" s="1"/>
  <c r="O62" s="1"/>
  <c r="N65"/>
  <c r="J63"/>
  <c r="K63" s="1"/>
  <c r="M66"/>
  <c r="I63"/>
  <c r="D64"/>
  <c r="E64" s="1"/>
  <c r="B65"/>
  <c r="C64"/>
  <c r="H64"/>
  <c r="F63" l="1"/>
  <c r="J64"/>
  <c r="F64" s="1"/>
  <c r="P52"/>
  <c r="Q52" s="1"/>
  <c r="N66"/>
  <c r="G63"/>
  <c r="O63" s="1"/>
  <c r="M67"/>
  <c r="I64"/>
  <c r="K64"/>
  <c r="D65"/>
  <c r="E65" s="1"/>
  <c r="B66"/>
  <c r="H65"/>
  <c r="C65"/>
  <c r="S51" l="1"/>
  <c r="R50"/>
  <c r="N67"/>
  <c r="G64"/>
  <c r="O64" s="1"/>
  <c r="J65"/>
  <c r="K65" s="1"/>
  <c r="M68"/>
  <c r="I65"/>
  <c r="D66"/>
  <c r="E66" s="1"/>
  <c r="B67"/>
  <c r="C66"/>
  <c r="H66"/>
  <c r="P53" l="1"/>
  <c r="Q53" s="1"/>
  <c r="F65"/>
  <c r="N68"/>
  <c r="J66"/>
  <c r="F66" s="1"/>
  <c r="G65"/>
  <c r="O65" s="1"/>
  <c r="M69"/>
  <c r="I66"/>
  <c r="D67"/>
  <c r="E67" s="1"/>
  <c r="B68"/>
  <c r="H67"/>
  <c r="C67"/>
  <c r="S52" l="1"/>
  <c r="R51"/>
  <c r="K66"/>
  <c r="N69"/>
  <c r="J67"/>
  <c r="K67" s="1"/>
  <c r="I67"/>
  <c r="G66"/>
  <c r="O66" s="1"/>
  <c r="M70"/>
  <c r="F67"/>
  <c r="D68"/>
  <c r="E68" s="1"/>
  <c r="B69"/>
  <c r="J68"/>
  <c r="C68"/>
  <c r="H68"/>
  <c r="F68" s="1"/>
  <c r="G67" l="1"/>
  <c r="O67" s="1"/>
  <c r="N70"/>
  <c r="M71"/>
  <c r="K68"/>
  <c r="I68"/>
  <c r="D69"/>
  <c r="E69" s="1"/>
  <c r="B70"/>
  <c r="H69"/>
  <c r="C69"/>
  <c r="S53" l="1"/>
  <c r="R52"/>
  <c r="N71"/>
  <c r="J69"/>
  <c r="G68"/>
  <c r="O68" s="1"/>
  <c r="M72"/>
  <c r="D70"/>
  <c r="E70" s="1"/>
  <c r="K69"/>
  <c r="I69"/>
  <c r="F69"/>
  <c r="B71"/>
  <c r="C70"/>
  <c r="H70"/>
  <c r="P54" l="1"/>
  <c r="Q54" s="1"/>
  <c r="N72"/>
  <c r="J70"/>
  <c r="K70" s="1"/>
  <c r="G69"/>
  <c r="O69" s="1"/>
  <c r="M73"/>
  <c r="I70"/>
  <c r="B72"/>
  <c r="H71"/>
  <c r="C71"/>
  <c r="D71"/>
  <c r="E71" s="1"/>
  <c r="S54" l="1"/>
  <c r="P55"/>
  <c r="Q55" s="1"/>
  <c r="R53"/>
  <c r="F70"/>
  <c r="N73"/>
  <c r="G70"/>
  <c r="O70" s="1"/>
  <c r="M74"/>
  <c r="I71"/>
  <c r="D72"/>
  <c r="E72" s="1"/>
  <c r="B73"/>
  <c r="C72"/>
  <c r="H72"/>
  <c r="J71"/>
  <c r="N74" l="1"/>
  <c r="J72"/>
  <c r="F72" s="1"/>
  <c r="M75"/>
  <c r="F71"/>
  <c r="K71"/>
  <c r="G71" s="1"/>
  <c r="O71" s="1"/>
  <c r="I72"/>
  <c r="D73"/>
  <c r="E73" s="1"/>
  <c r="B74"/>
  <c r="H73"/>
  <c r="C73"/>
  <c r="S55" l="1"/>
  <c r="P56"/>
  <c r="Q56" s="1"/>
  <c r="R54"/>
  <c r="N75"/>
  <c r="J73"/>
  <c r="K73" s="1"/>
  <c r="K72"/>
  <c r="G72" s="1"/>
  <c r="O72" s="1"/>
  <c r="M76"/>
  <c r="I73"/>
  <c r="D74"/>
  <c r="E74" s="1"/>
  <c r="B75"/>
  <c r="J74"/>
  <c r="C74"/>
  <c r="H74"/>
  <c r="F74" s="1"/>
  <c r="F73" l="1"/>
  <c r="N76"/>
  <c r="G73"/>
  <c r="O73" s="1"/>
  <c r="K74"/>
  <c r="M77"/>
  <c r="I74"/>
  <c r="D75"/>
  <c r="E75" s="1"/>
  <c r="B76"/>
  <c r="H75"/>
  <c r="C75"/>
  <c r="J75" l="1"/>
  <c r="K75" s="1"/>
  <c r="P57"/>
  <c r="Q57" s="1"/>
  <c r="S56"/>
  <c r="R55"/>
  <c r="N77"/>
  <c r="G74"/>
  <c r="O74" s="1"/>
  <c r="M78"/>
  <c r="I75"/>
  <c r="D76"/>
  <c r="E76" s="1"/>
  <c r="B77"/>
  <c r="C76"/>
  <c r="H76"/>
  <c r="F75" l="1"/>
  <c r="N78"/>
  <c r="J76"/>
  <c r="F76" s="1"/>
  <c r="G75"/>
  <c r="O75" s="1"/>
  <c r="M79"/>
  <c r="I76"/>
  <c r="D77"/>
  <c r="E77" s="1"/>
  <c r="B78"/>
  <c r="H77"/>
  <c r="C77"/>
  <c r="P58" l="1"/>
  <c r="Q58" s="1"/>
  <c r="S57"/>
  <c r="R56"/>
  <c r="K76"/>
  <c r="G76" s="1"/>
  <c r="O76" s="1"/>
  <c r="N79"/>
  <c r="J77"/>
  <c r="K77" s="1"/>
  <c r="M80"/>
  <c r="I77"/>
  <c r="D78"/>
  <c r="E78" s="1"/>
  <c r="B79"/>
  <c r="J78"/>
  <c r="C78"/>
  <c r="H78"/>
  <c r="N80" l="1"/>
  <c r="F78"/>
  <c r="F77"/>
  <c r="G77"/>
  <c r="O77" s="1"/>
  <c r="M81"/>
  <c r="K78"/>
  <c r="I78"/>
  <c r="D79"/>
  <c r="E79" s="1"/>
  <c r="B80"/>
  <c r="H79"/>
  <c r="C79"/>
  <c r="P59" l="1"/>
  <c r="Q59" s="1"/>
  <c r="R57"/>
  <c r="S58"/>
  <c r="N81"/>
  <c r="J79"/>
  <c r="K79" s="1"/>
  <c r="I79"/>
  <c r="G78"/>
  <c r="O78" s="1"/>
  <c r="M82"/>
  <c r="B81"/>
  <c r="C80"/>
  <c r="H80"/>
  <c r="D80"/>
  <c r="E80" s="1"/>
  <c r="R58" l="1"/>
  <c r="F79"/>
  <c r="N82"/>
  <c r="G79"/>
  <c r="O79" s="1"/>
  <c r="M83"/>
  <c r="I80"/>
  <c r="B82"/>
  <c r="H81"/>
  <c r="C81"/>
  <c r="D81"/>
  <c r="E81" s="1"/>
  <c r="J80"/>
  <c r="P60" l="1"/>
  <c r="Q60" s="1"/>
  <c r="S59"/>
  <c r="N83"/>
  <c r="M84"/>
  <c r="D82"/>
  <c r="E82" s="1"/>
  <c r="I81"/>
  <c r="F80"/>
  <c r="K80"/>
  <c r="G80" s="1"/>
  <c r="O80" s="1"/>
  <c r="B83"/>
  <c r="C82"/>
  <c r="H82"/>
  <c r="J81"/>
  <c r="R59" l="1"/>
  <c r="J82"/>
  <c r="F82" s="1"/>
  <c r="N84"/>
  <c r="M85"/>
  <c r="F81"/>
  <c r="K81"/>
  <c r="G81" s="1"/>
  <c r="O81" s="1"/>
  <c r="I82"/>
  <c r="D83"/>
  <c r="E83" s="1"/>
  <c r="B84"/>
  <c r="H83"/>
  <c r="C83"/>
  <c r="P61" l="1"/>
  <c r="Q61" s="1"/>
  <c r="S60"/>
  <c r="K82"/>
  <c r="G82" s="1"/>
  <c r="O82" s="1"/>
  <c r="N85"/>
  <c r="M86"/>
  <c r="J83"/>
  <c r="K83" s="1"/>
  <c r="D84"/>
  <c r="J84" s="1"/>
  <c r="I83"/>
  <c r="B85"/>
  <c r="C84"/>
  <c r="H84"/>
  <c r="S61" l="1"/>
  <c r="N86"/>
  <c r="G83"/>
  <c r="O83" s="1"/>
  <c r="F83"/>
  <c r="K84"/>
  <c r="M87"/>
  <c r="E84"/>
  <c r="F84"/>
  <c r="I84"/>
  <c r="G84" s="1"/>
  <c r="O84" s="1"/>
  <c r="D85"/>
  <c r="E85" s="1"/>
  <c r="B86"/>
  <c r="J85"/>
  <c r="H85"/>
  <c r="C85"/>
  <c r="P62" l="1"/>
  <c r="Q62" s="1"/>
  <c r="R60"/>
  <c r="N87"/>
  <c r="M88"/>
  <c r="I85"/>
  <c r="K85"/>
  <c r="F85"/>
  <c r="D86"/>
  <c r="E86" s="1"/>
  <c r="B87"/>
  <c r="J86"/>
  <c r="C86"/>
  <c r="H86"/>
  <c r="N88" l="1"/>
  <c r="G85"/>
  <c r="O85" s="1"/>
  <c r="M89"/>
  <c r="I86"/>
  <c r="K86"/>
  <c r="F86"/>
  <c r="D87"/>
  <c r="E87" s="1"/>
  <c r="B88"/>
  <c r="J87"/>
  <c r="H87"/>
  <c r="C87"/>
  <c r="P63" l="1"/>
  <c r="Q63" s="1"/>
  <c r="R61"/>
  <c r="S62"/>
  <c r="N89"/>
  <c r="G86"/>
  <c r="O86" s="1"/>
  <c r="M90"/>
  <c r="I87"/>
  <c r="K87"/>
  <c r="F87"/>
  <c r="B89"/>
  <c r="C88"/>
  <c r="H88"/>
  <c r="D88"/>
  <c r="E88" s="1"/>
  <c r="N90" l="1"/>
  <c r="G87"/>
  <c r="O87" s="1"/>
  <c r="M91"/>
  <c r="I88"/>
  <c r="B90"/>
  <c r="H89"/>
  <c r="C89"/>
  <c r="D89"/>
  <c r="J88"/>
  <c r="P64" l="1"/>
  <c r="Q64" s="1"/>
  <c r="R62"/>
  <c r="S63"/>
  <c r="D90"/>
  <c r="E90" s="1"/>
  <c r="I89"/>
  <c r="N91"/>
  <c r="M92"/>
  <c r="E89"/>
  <c r="F88"/>
  <c r="K88"/>
  <c r="G88" s="1"/>
  <c r="O88" s="1"/>
  <c r="B91"/>
  <c r="C90"/>
  <c r="H90"/>
  <c r="J89"/>
  <c r="J90" l="1"/>
  <c r="F90" s="1"/>
  <c r="N92"/>
  <c r="M93"/>
  <c r="F89"/>
  <c r="K89"/>
  <c r="G89" s="1"/>
  <c r="O89" s="1"/>
  <c r="I90"/>
  <c r="D91"/>
  <c r="E91" s="1"/>
  <c r="B92"/>
  <c r="H91"/>
  <c r="C91"/>
  <c r="P65" l="1"/>
  <c r="Q65" s="1"/>
  <c r="R63"/>
  <c r="S64"/>
  <c r="K90"/>
  <c r="G90" s="1"/>
  <c r="O90" s="1"/>
  <c r="N93"/>
  <c r="M94"/>
  <c r="J91"/>
  <c r="K91" s="1"/>
  <c r="I91"/>
  <c r="D92"/>
  <c r="J92" s="1"/>
  <c r="B93"/>
  <c r="C92"/>
  <c r="H92"/>
  <c r="N94" l="1"/>
  <c r="F91"/>
  <c r="G91"/>
  <c r="O91" s="1"/>
  <c r="M95"/>
  <c r="E92"/>
  <c r="K92"/>
  <c r="I92"/>
  <c r="F92"/>
  <c r="D93"/>
  <c r="E93" s="1"/>
  <c r="B94"/>
  <c r="H93"/>
  <c r="C93"/>
  <c r="P66" l="1"/>
  <c r="Q66" s="1"/>
  <c r="R64"/>
  <c r="S65"/>
  <c r="G92"/>
  <c r="O92" s="1"/>
  <c r="N95"/>
  <c r="J93"/>
  <c r="K93" s="1"/>
  <c r="M96"/>
  <c r="I93"/>
  <c r="D94"/>
  <c r="E94" s="1"/>
  <c r="B95"/>
  <c r="C94"/>
  <c r="H94"/>
  <c r="J94" l="1"/>
  <c r="F94" s="1"/>
  <c r="F93"/>
  <c r="N96"/>
  <c r="G93"/>
  <c r="O93" s="1"/>
  <c r="M97"/>
  <c r="I94"/>
  <c r="D95"/>
  <c r="E95" s="1"/>
  <c r="B96"/>
  <c r="H95"/>
  <c r="C95"/>
  <c r="P67" l="1"/>
  <c r="Q67" s="1"/>
  <c r="S66"/>
  <c r="R65"/>
  <c r="J95"/>
  <c r="K95" s="1"/>
  <c r="K94"/>
  <c r="G94" s="1"/>
  <c r="O94" s="1"/>
  <c r="N97"/>
  <c r="M98"/>
  <c r="I95"/>
  <c r="D96"/>
  <c r="E96" s="1"/>
  <c r="B97"/>
  <c r="C96"/>
  <c r="H96"/>
  <c r="F95" l="1"/>
  <c r="N98"/>
  <c r="J96"/>
  <c r="K96" s="1"/>
  <c r="G95"/>
  <c r="O95" s="1"/>
  <c r="M99"/>
  <c r="I96"/>
  <c r="B98"/>
  <c r="H97"/>
  <c r="C97"/>
  <c r="D97"/>
  <c r="E97" s="1"/>
  <c r="P68" l="1"/>
  <c r="Q68" s="1"/>
  <c r="R66"/>
  <c r="S67"/>
  <c r="G96"/>
  <c r="O96" s="1"/>
  <c r="N99"/>
  <c r="F96"/>
  <c r="M100"/>
  <c r="I97"/>
  <c r="B99"/>
  <c r="C98"/>
  <c r="H98"/>
  <c r="D98"/>
  <c r="E98" s="1"/>
  <c r="J97"/>
  <c r="N100" l="1"/>
  <c r="M101"/>
  <c r="I98"/>
  <c r="F97"/>
  <c r="K97"/>
  <c r="G97" s="1"/>
  <c r="O97" s="1"/>
  <c r="D99"/>
  <c r="E99" s="1"/>
  <c r="B100"/>
  <c r="J99"/>
  <c r="H99"/>
  <c r="C99"/>
  <c r="J98"/>
  <c r="P69" l="1"/>
  <c r="Q69" s="1"/>
  <c r="S68"/>
  <c r="R67"/>
  <c r="N101"/>
  <c r="M102"/>
  <c r="K99"/>
  <c r="I99"/>
  <c r="F98"/>
  <c r="K98"/>
  <c r="G98" s="1"/>
  <c r="O98" s="1"/>
  <c r="F99"/>
  <c r="D100"/>
  <c r="E100" s="1"/>
  <c r="B101"/>
  <c r="C100"/>
  <c r="H100"/>
  <c r="N102" l="1"/>
  <c r="G99"/>
  <c r="O99" s="1"/>
  <c r="M103"/>
  <c r="J100"/>
  <c r="K100" s="1"/>
  <c r="I100"/>
  <c r="D101"/>
  <c r="E101" s="1"/>
  <c r="B102"/>
  <c r="H101"/>
  <c r="C101"/>
  <c r="P70" l="1"/>
  <c r="Q70" s="1"/>
  <c r="S69"/>
  <c r="R68"/>
  <c r="N103"/>
  <c r="J101"/>
  <c r="K101" s="1"/>
  <c r="G100"/>
  <c r="O100" s="1"/>
  <c r="F100"/>
  <c r="M104"/>
  <c r="I101"/>
  <c r="D102"/>
  <c r="E102" s="1"/>
  <c r="B103"/>
  <c r="C102"/>
  <c r="H102"/>
  <c r="N104" l="1"/>
  <c r="F101"/>
  <c r="G101"/>
  <c r="O101" s="1"/>
  <c r="M105"/>
  <c r="J102"/>
  <c r="K102" s="1"/>
  <c r="I102"/>
  <c r="D103"/>
  <c r="E103" s="1"/>
  <c r="B104"/>
  <c r="H103"/>
  <c r="C103"/>
  <c r="P71" l="1"/>
  <c r="Q71" s="1"/>
  <c r="R69"/>
  <c r="S70"/>
  <c r="N105"/>
  <c r="J103"/>
  <c r="K103" s="1"/>
  <c r="G102"/>
  <c r="O102" s="1"/>
  <c r="M106"/>
  <c r="I103"/>
  <c r="F102"/>
  <c r="D104"/>
  <c r="J104" s="1"/>
  <c r="B105"/>
  <c r="C104"/>
  <c r="H104"/>
  <c r="F103" l="1"/>
  <c r="N106"/>
  <c r="G103"/>
  <c r="O103" s="1"/>
  <c r="M107"/>
  <c r="K104"/>
  <c r="E104"/>
  <c r="F104"/>
  <c r="I104"/>
  <c r="D105"/>
  <c r="E105" s="1"/>
  <c r="B106"/>
  <c r="H105"/>
  <c r="C105"/>
  <c r="P72" l="1"/>
  <c r="Q72" s="1"/>
  <c r="S71"/>
  <c r="R70"/>
  <c r="N107"/>
  <c r="J105"/>
  <c r="K105" s="1"/>
  <c r="G104"/>
  <c r="O104" s="1"/>
  <c r="I105"/>
  <c r="M108"/>
  <c r="F105"/>
  <c r="D106"/>
  <c r="E106" s="1"/>
  <c r="B107"/>
  <c r="C106"/>
  <c r="H106"/>
  <c r="N108" l="1"/>
  <c r="J106"/>
  <c r="F106" s="1"/>
  <c r="G105"/>
  <c r="O105" s="1"/>
  <c r="M109"/>
  <c r="I106"/>
  <c r="K106"/>
  <c r="D107"/>
  <c r="E107" s="1"/>
  <c r="B108"/>
  <c r="H107"/>
  <c r="C107"/>
  <c r="P73" l="1"/>
  <c r="Q73" s="1"/>
  <c r="R71"/>
  <c r="S72"/>
  <c r="J107"/>
  <c r="K107" s="1"/>
  <c r="N109"/>
  <c r="G106"/>
  <c r="O106" s="1"/>
  <c r="M110"/>
  <c r="F107"/>
  <c r="I107"/>
  <c r="D108"/>
  <c r="E108" s="1"/>
  <c r="B109"/>
  <c r="C108"/>
  <c r="H108"/>
  <c r="N110" l="1"/>
  <c r="G107"/>
  <c r="O107" s="1"/>
  <c r="J108"/>
  <c r="F108" s="1"/>
  <c r="M111"/>
  <c r="I108"/>
  <c r="D109"/>
  <c r="E109" s="1"/>
  <c r="B110"/>
  <c r="H109"/>
  <c r="C109"/>
  <c r="P74" l="1"/>
  <c r="Q74" s="1"/>
  <c r="R72"/>
  <c r="S73"/>
  <c r="J109"/>
  <c r="F109" s="1"/>
  <c r="N111"/>
  <c r="K108"/>
  <c r="G108" s="1"/>
  <c r="O108" s="1"/>
  <c r="M112"/>
  <c r="K109"/>
  <c r="I109"/>
  <c r="D110"/>
  <c r="J110" s="1"/>
  <c r="B111"/>
  <c r="C110"/>
  <c r="H110"/>
  <c r="N112" l="1"/>
  <c r="G109"/>
  <c r="O109" s="1"/>
  <c r="M113"/>
  <c r="I110"/>
  <c r="E110"/>
  <c r="K110"/>
  <c r="F110"/>
  <c r="B112"/>
  <c r="H111"/>
  <c r="C111"/>
  <c r="D111"/>
  <c r="E111" s="1"/>
  <c r="P75" l="1"/>
  <c r="Q75" s="1"/>
  <c r="S74"/>
  <c r="R73"/>
  <c r="N113"/>
  <c r="G110"/>
  <c r="O110" s="1"/>
  <c r="M114"/>
  <c r="I111"/>
  <c r="D112"/>
  <c r="E112" s="1"/>
  <c r="B113"/>
  <c r="J112"/>
  <c r="C112"/>
  <c r="H112"/>
  <c r="F112" s="1"/>
  <c r="J111"/>
  <c r="N114" l="1"/>
  <c r="M115"/>
  <c r="K112"/>
  <c r="F111"/>
  <c r="K111"/>
  <c r="G111" s="1"/>
  <c r="O111" s="1"/>
  <c r="I112"/>
  <c r="D113"/>
  <c r="E113" s="1"/>
  <c r="B114"/>
  <c r="H113"/>
  <c r="C113"/>
  <c r="P76" l="1"/>
  <c r="Q76" s="1"/>
  <c r="S75"/>
  <c r="R74"/>
  <c r="J113"/>
  <c r="F113" s="1"/>
  <c r="N115"/>
  <c r="G112"/>
  <c r="O112" s="1"/>
  <c r="M116"/>
  <c r="I113"/>
  <c r="D114"/>
  <c r="E114" s="1"/>
  <c r="B115"/>
  <c r="C114"/>
  <c r="H114"/>
  <c r="S76" l="1"/>
  <c r="R75"/>
  <c r="K113"/>
  <c r="G113" s="1"/>
  <c r="O113" s="1"/>
  <c r="N116"/>
  <c r="J114"/>
  <c r="K114" s="1"/>
  <c r="M117"/>
  <c r="I114"/>
  <c r="D115"/>
  <c r="E115" s="1"/>
  <c r="B116"/>
  <c r="J115"/>
  <c r="H115"/>
  <c r="C115"/>
  <c r="P77" l="1"/>
  <c r="Q77" s="1"/>
  <c r="F114"/>
  <c r="D116"/>
  <c r="J116" s="1"/>
  <c r="N117"/>
  <c r="G114"/>
  <c r="O114" s="1"/>
  <c r="M118"/>
  <c r="K115"/>
  <c r="I115"/>
  <c r="F115"/>
  <c r="B117"/>
  <c r="C116"/>
  <c r="H116"/>
  <c r="S77" l="1"/>
  <c r="P78"/>
  <c r="Q78" s="1"/>
  <c r="E116"/>
  <c r="N118"/>
  <c r="G115"/>
  <c r="O115" s="1"/>
  <c r="I116"/>
  <c r="M119"/>
  <c r="K116"/>
  <c r="F116"/>
  <c r="D117"/>
  <c r="J117" s="1"/>
  <c r="B118"/>
  <c r="H117"/>
  <c r="C117"/>
  <c r="R76" l="1"/>
  <c r="P79"/>
  <c r="Q79" s="1"/>
  <c r="S78"/>
  <c r="R77"/>
  <c r="N119"/>
  <c r="G116"/>
  <c r="O116" s="1"/>
  <c r="F117"/>
  <c r="M120"/>
  <c r="I117"/>
  <c r="E117"/>
  <c r="K117"/>
  <c r="D118"/>
  <c r="E118" s="1"/>
  <c r="B119"/>
  <c r="C118"/>
  <c r="H118"/>
  <c r="J118" l="1"/>
  <c r="N120"/>
  <c r="G117"/>
  <c r="O117" s="1"/>
  <c r="I118"/>
  <c r="K118"/>
  <c r="M121"/>
  <c r="F118"/>
  <c r="D119"/>
  <c r="J119" s="1"/>
  <c r="B120"/>
  <c r="H119"/>
  <c r="C119"/>
  <c r="P80" l="1"/>
  <c r="Q80" s="1"/>
  <c r="S79"/>
  <c r="R78"/>
  <c r="N121"/>
  <c r="G118"/>
  <c r="O118" s="1"/>
  <c r="I119"/>
  <c r="M122"/>
  <c r="E119"/>
  <c r="F119"/>
  <c r="K119"/>
  <c r="D120"/>
  <c r="E120" s="1"/>
  <c r="B121"/>
  <c r="C120"/>
  <c r="H120"/>
  <c r="P81" l="1"/>
  <c r="Q81" s="1"/>
  <c r="S80"/>
  <c r="R79"/>
  <c r="J120"/>
  <c r="F120" s="1"/>
  <c r="N122"/>
  <c r="G119"/>
  <c r="O119" s="1"/>
  <c r="M123"/>
  <c r="I120"/>
  <c r="D121"/>
  <c r="E121" s="1"/>
  <c r="B122"/>
  <c r="H121"/>
  <c r="C121"/>
  <c r="P82" l="1"/>
  <c r="Q82" s="1"/>
  <c r="K120"/>
  <c r="G120" s="1"/>
  <c r="O120" s="1"/>
  <c r="N123"/>
  <c r="J121"/>
  <c r="K121" s="1"/>
  <c r="M124"/>
  <c r="I121"/>
  <c r="D122"/>
  <c r="J122" s="1"/>
  <c r="B123"/>
  <c r="C122"/>
  <c r="H122"/>
  <c r="S81" l="1"/>
  <c r="R80"/>
  <c r="F121"/>
  <c r="N124"/>
  <c r="G121"/>
  <c r="O121" s="1"/>
  <c r="M125"/>
  <c r="E122"/>
  <c r="I122"/>
  <c r="K122"/>
  <c r="F122"/>
  <c r="D123"/>
  <c r="E123" s="1"/>
  <c r="B124"/>
  <c r="H123"/>
  <c r="C123"/>
  <c r="N125" l="1"/>
  <c r="G122"/>
  <c r="O122" s="1"/>
  <c r="M126"/>
  <c r="J123"/>
  <c r="K123" s="1"/>
  <c r="I123"/>
  <c r="D124"/>
  <c r="E124" s="1"/>
  <c r="B125"/>
  <c r="C124"/>
  <c r="H124"/>
  <c r="P83" l="1"/>
  <c r="Q83" s="1"/>
  <c r="S82"/>
  <c r="R81"/>
  <c r="J124"/>
  <c r="F124" s="1"/>
  <c r="N126"/>
  <c r="F123"/>
  <c r="G123"/>
  <c r="O123" s="1"/>
  <c r="M127"/>
  <c r="I124"/>
  <c r="D125"/>
  <c r="E125" s="1"/>
  <c r="B126"/>
  <c r="H125"/>
  <c r="C125"/>
  <c r="P84" l="1"/>
  <c r="Q84" s="1"/>
  <c r="J125"/>
  <c r="K125" s="1"/>
  <c r="K124"/>
  <c r="G124" s="1"/>
  <c r="O124" s="1"/>
  <c r="N127"/>
  <c r="M128"/>
  <c r="I125"/>
  <c r="D126"/>
  <c r="E126" s="1"/>
  <c r="B127"/>
  <c r="C126"/>
  <c r="H126"/>
  <c r="F125" l="1"/>
  <c r="S83"/>
  <c r="R82"/>
  <c r="J126"/>
  <c r="F126" s="1"/>
  <c r="N128"/>
  <c r="G125"/>
  <c r="O125" s="1"/>
  <c r="M129"/>
  <c r="I126"/>
  <c r="D127"/>
  <c r="E127" s="1"/>
  <c r="B128"/>
  <c r="H127"/>
  <c r="C127"/>
  <c r="P85" l="1"/>
  <c r="Q85" s="1"/>
  <c r="K126"/>
  <c r="G126" s="1"/>
  <c r="O126" s="1"/>
  <c r="N129"/>
  <c r="J127"/>
  <c r="K127" s="1"/>
  <c r="M130"/>
  <c r="I127"/>
  <c r="D128"/>
  <c r="E128" s="1"/>
  <c r="B129"/>
  <c r="C128"/>
  <c r="H128"/>
  <c r="S84" l="1"/>
  <c r="R83"/>
  <c r="F127"/>
  <c r="N130"/>
  <c r="G127"/>
  <c r="O127" s="1"/>
  <c r="I128"/>
  <c r="J128"/>
  <c r="K128" s="1"/>
  <c r="M131"/>
  <c r="D129"/>
  <c r="E129" s="1"/>
  <c r="B130"/>
  <c r="H129"/>
  <c r="C129"/>
  <c r="P86" l="1"/>
  <c r="Q86" s="1"/>
  <c r="N131"/>
  <c r="J129"/>
  <c r="K129" s="1"/>
  <c r="F128"/>
  <c r="G128"/>
  <c r="O128" s="1"/>
  <c r="M132"/>
  <c r="I129"/>
  <c r="D130"/>
  <c r="E130" s="1"/>
  <c r="B131"/>
  <c r="C130"/>
  <c r="H130"/>
  <c r="S85" l="1"/>
  <c r="R84"/>
  <c r="J130"/>
  <c r="F130" s="1"/>
  <c r="F129"/>
  <c r="N132"/>
  <c r="G129"/>
  <c r="O129" s="1"/>
  <c r="M133"/>
  <c r="I130"/>
  <c r="D131"/>
  <c r="E131" s="1"/>
  <c r="B132"/>
  <c r="H131"/>
  <c r="C131"/>
  <c r="P87" l="1"/>
  <c r="Q87" s="1"/>
  <c r="K130"/>
  <c r="G130" s="1"/>
  <c r="O130" s="1"/>
  <c r="N133"/>
  <c r="J131"/>
  <c r="F131" s="1"/>
  <c r="M134"/>
  <c r="I131"/>
  <c r="D132"/>
  <c r="E132" s="1"/>
  <c r="B133"/>
  <c r="C132"/>
  <c r="H132"/>
  <c r="S86" l="1"/>
  <c r="R85"/>
  <c r="K131"/>
  <c r="J132"/>
  <c r="K132" s="1"/>
  <c r="N134"/>
  <c r="F132"/>
  <c r="G131"/>
  <c r="O131" s="1"/>
  <c r="M135"/>
  <c r="I132"/>
  <c r="D133"/>
  <c r="E133" s="1"/>
  <c r="B134"/>
  <c r="H133"/>
  <c r="C133"/>
  <c r="P88" l="1"/>
  <c r="Q88" s="1"/>
  <c r="N135"/>
  <c r="J133"/>
  <c r="F133" s="1"/>
  <c r="G132"/>
  <c r="O132" s="1"/>
  <c r="M136"/>
  <c r="I133"/>
  <c r="D134"/>
  <c r="E134" s="1"/>
  <c r="B135"/>
  <c r="C134"/>
  <c r="H134"/>
  <c r="S87" l="1"/>
  <c r="R86"/>
  <c r="K133"/>
  <c r="G133" s="1"/>
  <c r="O133" s="1"/>
  <c r="N136"/>
  <c r="J134"/>
  <c r="F134" s="1"/>
  <c r="M137"/>
  <c r="I134"/>
  <c r="D135"/>
  <c r="E135" s="1"/>
  <c r="B136"/>
  <c r="H135"/>
  <c r="C135"/>
  <c r="J135" l="1"/>
  <c r="K135" s="1"/>
  <c r="P89"/>
  <c r="Q89" s="1"/>
  <c r="N137"/>
  <c r="K134"/>
  <c r="G134" s="1"/>
  <c r="O134" s="1"/>
  <c r="M138"/>
  <c r="I135"/>
  <c r="D136"/>
  <c r="E136" s="1"/>
  <c r="B137"/>
  <c r="C136"/>
  <c r="H136"/>
  <c r="F135" l="1"/>
  <c r="S88"/>
  <c r="R87"/>
  <c r="N138"/>
  <c r="I136"/>
  <c r="G135"/>
  <c r="O135" s="1"/>
  <c r="J136"/>
  <c r="K136" s="1"/>
  <c r="M139"/>
  <c r="D137"/>
  <c r="E137" s="1"/>
  <c r="B138"/>
  <c r="H137"/>
  <c r="C137"/>
  <c r="P90" l="1"/>
  <c r="Q90" s="1"/>
  <c r="F136"/>
  <c r="G136"/>
  <c r="O136" s="1"/>
  <c r="N139"/>
  <c r="J137"/>
  <c r="F137" s="1"/>
  <c r="M140"/>
  <c r="I137"/>
  <c r="D138"/>
  <c r="E138" s="1"/>
  <c r="B139"/>
  <c r="C138"/>
  <c r="H138"/>
  <c r="S89" l="1"/>
  <c r="R88"/>
  <c r="K137"/>
  <c r="G137" s="1"/>
  <c r="O137" s="1"/>
  <c r="N140"/>
  <c r="J138"/>
  <c r="F138" s="1"/>
  <c r="M141"/>
  <c r="I138"/>
  <c r="D139"/>
  <c r="E139" s="1"/>
  <c r="B140"/>
  <c r="H139"/>
  <c r="C139"/>
  <c r="J139" l="1"/>
  <c r="F139" s="1"/>
  <c r="P91"/>
  <c r="Q91" s="1"/>
  <c r="K138"/>
  <c r="G138" s="1"/>
  <c r="O138" s="1"/>
  <c r="N141"/>
  <c r="M142"/>
  <c r="I139"/>
  <c r="D140"/>
  <c r="E140" s="1"/>
  <c r="B141"/>
  <c r="C140"/>
  <c r="H140"/>
  <c r="K139" l="1"/>
  <c r="G139" s="1"/>
  <c r="O139" s="1"/>
  <c r="J140"/>
  <c r="F140" s="1"/>
  <c r="S90"/>
  <c r="R89"/>
  <c r="N142"/>
  <c r="K140"/>
  <c r="M143"/>
  <c r="I140"/>
  <c r="D141"/>
  <c r="E141" s="1"/>
  <c r="B142"/>
  <c r="H141"/>
  <c r="C141"/>
  <c r="P92" l="1"/>
  <c r="Q92" s="1"/>
  <c r="J141"/>
  <c r="F141" s="1"/>
  <c r="G140"/>
  <c r="O140" s="1"/>
  <c r="N143"/>
  <c r="M144"/>
  <c r="I141"/>
  <c r="B143"/>
  <c r="C142"/>
  <c r="H142"/>
  <c r="D142"/>
  <c r="E142" s="1"/>
  <c r="S91" l="1"/>
  <c r="R90"/>
  <c r="K141"/>
  <c r="N144"/>
  <c r="G141"/>
  <c r="O141" s="1"/>
  <c r="M145"/>
  <c r="I142"/>
  <c r="B144"/>
  <c r="H143"/>
  <c r="C143"/>
  <c r="D143"/>
  <c r="E143" s="1"/>
  <c r="J142"/>
  <c r="P93" l="1"/>
  <c r="Q93" s="1"/>
  <c r="N145"/>
  <c r="M146"/>
  <c r="I143"/>
  <c r="F142"/>
  <c r="K142"/>
  <c r="G142" s="1"/>
  <c r="O142" s="1"/>
  <c r="B145"/>
  <c r="C144"/>
  <c r="H144"/>
  <c r="D144"/>
  <c r="E144" s="1"/>
  <c r="J143"/>
  <c r="S92" l="1"/>
  <c r="R91"/>
  <c r="N146"/>
  <c r="M147"/>
  <c r="I144"/>
  <c r="F143"/>
  <c r="K143"/>
  <c r="G143" s="1"/>
  <c r="O143" s="1"/>
  <c r="B146"/>
  <c r="H145"/>
  <c r="C145"/>
  <c r="D145"/>
  <c r="J144"/>
  <c r="P94" l="1"/>
  <c r="Q94" s="1"/>
  <c r="N147"/>
  <c r="D146"/>
  <c r="E146" s="1"/>
  <c r="M148"/>
  <c r="E145"/>
  <c r="I145"/>
  <c r="F144"/>
  <c r="K144"/>
  <c r="G144" s="1"/>
  <c r="O144" s="1"/>
  <c r="B147"/>
  <c r="C146"/>
  <c r="H146"/>
  <c r="J145"/>
  <c r="S93" l="1"/>
  <c r="R92"/>
  <c r="J146"/>
  <c r="F146" s="1"/>
  <c r="N148"/>
  <c r="M149"/>
  <c r="I146"/>
  <c r="F145"/>
  <c r="K145"/>
  <c r="G145" s="1"/>
  <c r="O145" s="1"/>
  <c r="D147"/>
  <c r="E147" s="1"/>
  <c r="B148"/>
  <c r="J147"/>
  <c r="H147"/>
  <c r="C147"/>
  <c r="K146" l="1"/>
  <c r="G146" s="1"/>
  <c r="O146" s="1"/>
  <c r="P95"/>
  <c r="Q95" s="1"/>
  <c r="N149"/>
  <c r="M150"/>
  <c r="K147"/>
  <c r="I147"/>
  <c r="D148"/>
  <c r="J148" s="1"/>
  <c r="F147"/>
  <c r="B149"/>
  <c r="C148"/>
  <c r="H148"/>
  <c r="S94" l="1"/>
  <c r="R93"/>
  <c r="N150"/>
  <c r="G147"/>
  <c r="O147" s="1"/>
  <c r="M151"/>
  <c r="K148"/>
  <c r="E148"/>
  <c r="F148"/>
  <c r="I148"/>
  <c r="D149"/>
  <c r="E149" s="1"/>
  <c r="B150"/>
  <c r="H149"/>
  <c r="C149"/>
  <c r="P96" l="1"/>
  <c r="Q96" s="1"/>
  <c r="J149"/>
  <c r="K149" s="1"/>
  <c r="N151"/>
  <c r="G148"/>
  <c r="O148" s="1"/>
  <c r="I149"/>
  <c r="M152"/>
  <c r="D150"/>
  <c r="J150" s="1"/>
  <c r="B151"/>
  <c r="C150"/>
  <c r="H150"/>
  <c r="S95" l="1"/>
  <c r="R94"/>
  <c r="F149"/>
  <c r="N152"/>
  <c r="G149"/>
  <c r="O149" s="1"/>
  <c r="M153"/>
  <c r="E150"/>
  <c r="I150"/>
  <c r="K150"/>
  <c r="F150"/>
  <c r="D151"/>
  <c r="E151" s="1"/>
  <c r="B152"/>
  <c r="H151"/>
  <c r="C151"/>
  <c r="P97" l="1"/>
  <c r="Q97" s="1"/>
  <c r="N153"/>
  <c r="G150"/>
  <c r="O150" s="1"/>
  <c r="J151"/>
  <c r="K151" s="1"/>
  <c r="M154"/>
  <c r="F151"/>
  <c r="I151"/>
  <c r="D152"/>
  <c r="E152" s="1"/>
  <c r="B153"/>
  <c r="C152"/>
  <c r="H152"/>
  <c r="S96" l="1"/>
  <c r="R95"/>
  <c r="J152"/>
  <c r="F152" s="1"/>
  <c r="N154"/>
  <c r="I152"/>
  <c r="G151"/>
  <c r="O151" s="1"/>
  <c r="M155"/>
  <c r="D153"/>
  <c r="E153" s="1"/>
  <c r="B154"/>
  <c r="H153"/>
  <c r="C153"/>
  <c r="P98" l="1"/>
  <c r="Q98" s="1"/>
  <c r="S97"/>
  <c r="R96"/>
  <c r="K152"/>
  <c r="J153"/>
  <c r="F153" s="1"/>
  <c r="G152"/>
  <c r="O152" s="1"/>
  <c r="N155"/>
  <c r="M156"/>
  <c r="I153"/>
  <c r="D154"/>
  <c r="E154" s="1"/>
  <c r="B155"/>
  <c r="C154"/>
  <c r="H154"/>
  <c r="P99" l="1"/>
  <c r="Q99" s="1"/>
  <c r="K153"/>
  <c r="G153" s="1"/>
  <c r="O153" s="1"/>
  <c r="N156"/>
  <c r="I154"/>
  <c r="J154"/>
  <c r="F154" s="1"/>
  <c r="M157"/>
  <c r="D155"/>
  <c r="J155" s="1"/>
  <c r="B156"/>
  <c r="H155"/>
  <c r="C155"/>
  <c r="S98" l="1"/>
  <c r="P100"/>
  <c r="Q100" s="1"/>
  <c r="R97"/>
  <c r="N157"/>
  <c r="K154"/>
  <c r="G154" s="1"/>
  <c r="O154" s="1"/>
  <c r="M158"/>
  <c r="E155"/>
  <c r="I155"/>
  <c r="K155"/>
  <c r="F155"/>
  <c r="D156"/>
  <c r="E156" s="1"/>
  <c r="B157"/>
  <c r="C156"/>
  <c r="H156"/>
  <c r="S99" l="1"/>
  <c r="R98"/>
  <c r="N158"/>
  <c r="G155"/>
  <c r="O155" s="1"/>
  <c r="M159"/>
  <c r="J156"/>
  <c r="F156" s="1"/>
  <c r="I156"/>
  <c r="D157"/>
  <c r="E157" s="1"/>
  <c r="B158"/>
  <c r="H157"/>
  <c r="C157"/>
  <c r="P101" l="1"/>
  <c r="Q101" s="1"/>
  <c r="J157"/>
  <c r="F157" s="1"/>
  <c r="N159"/>
  <c r="K156"/>
  <c r="G156" s="1"/>
  <c r="O156" s="1"/>
  <c r="M160"/>
  <c r="K157"/>
  <c r="D158"/>
  <c r="E158" s="1"/>
  <c r="I157"/>
  <c r="B159"/>
  <c r="C158"/>
  <c r="H158"/>
  <c r="S100" l="1"/>
  <c r="R99"/>
  <c r="J158"/>
  <c r="F158" s="1"/>
  <c r="N160"/>
  <c r="G157"/>
  <c r="O157" s="1"/>
  <c r="M161"/>
  <c r="K158"/>
  <c r="I158"/>
  <c r="D159"/>
  <c r="J159" s="1"/>
  <c r="B160"/>
  <c r="H159"/>
  <c r="C159"/>
  <c r="P102" l="1"/>
  <c r="Q102" s="1"/>
  <c r="N161"/>
  <c r="G158"/>
  <c r="O158" s="1"/>
  <c r="M162"/>
  <c r="D160"/>
  <c r="J160" s="1"/>
  <c r="E159"/>
  <c r="E160"/>
  <c r="I159"/>
  <c r="F159"/>
  <c r="K159"/>
  <c r="B161"/>
  <c r="C160"/>
  <c r="H160"/>
  <c r="S101" l="1"/>
  <c r="R100"/>
  <c r="N162"/>
  <c r="K160"/>
  <c r="F160"/>
  <c r="G159"/>
  <c r="O159" s="1"/>
  <c r="M163"/>
  <c r="I160"/>
  <c r="D161"/>
  <c r="E161" s="1"/>
  <c r="B162"/>
  <c r="H161"/>
  <c r="C161"/>
  <c r="P103" l="1"/>
  <c r="Q103" s="1"/>
  <c r="G160"/>
  <c r="O160" s="1"/>
  <c r="N163"/>
  <c r="M164"/>
  <c r="J161"/>
  <c r="D162"/>
  <c r="E162" s="1"/>
  <c r="K161"/>
  <c r="I161"/>
  <c r="F161"/>
  <c r="B163"/>
  <c r="C162"/>
  <c r="H162"/>
  <c r="S102" l="1"/>
  <c r="R101"/>
  <c r="N164"/>
  <c r="G161"/>
  <c r="O161" s="1"/>
  <c r="M165"/>
  <c r="J162"/>
  <c r="K162" s="1"/>
  <c r="I162"/>
  <c r="D163"/>
  <c r="J163" s="1"/>
  <c r="B164"/>
  <c r="H163"/>
  <c r="C163"/>
  <c r="P104" l="1"/>
  <c r="Q104" s="1"/>
  <c r="N165"/>
  <c r="G162"/>
  <c r="O162" s="1"/>
  <c r="M166"/>
  <c r="D164"/>
  <c r="E164" s="1"/>
  <c r="F162"/>
  <c r="E163"/>
  <c r="I163"/>
  <c r="F163"/>
  <c r="K163"/>
  <c r="B165"/>
  <c r="C164"/>
  <c r="H164"/>
  <c r="S103" l="1"/>
  <c r="R102"/>
  <c r="N166"/>
  <c r="J164"/>
  <c r="F164" s="1"/>
  <c r="G163"/>
  <c r="O163" s="1"/>
  <c r="M167"/>
  <c r="I164"/>
  <c r="D165"/>
  <c r="J165" s="1"/>
  <c r="B166"/>
  <c r="H165"/>
  <c r="C165"/>
  <c r="P105" l="1"/>
  <c r="Q105" s="1"/>
  <c r="N167"/>
  <c r="K164"/>
  <c r="G164" s="1"/>
  <c r="O164" s="1"/>
  <c r="M168"/>
  <c r="E165"/>
  <c r="I165"/>
  <c r="F165"/>
  <c r="D166"/>
  <c r="E166" s="1"/>
  <c r="K165"/>
  <c r="B167"/>
  <c r="C166"/>
  <c r="H166"/>
  <c r="S104" l="1"/>
  <c r="R103"/>
  <c r="N168"/>
  <c r="J166"/>
  <c r="F166" s="1"/>
  <c r="G165"/>
  <c r="O165" s="1"/>
  <c r="M169"/>
  <c r="I166"/>
  <c r="D167"/>
  <c r="E167" s="1"/>
  <c r="B168"/>
  <c r="H167"/>
  <c r="C167"/>
  <c r="P106" l="1"/>
  <c r="Q106" s="1"/>
  <c r="K166"/>
  <c r="G166" s="1"/>
  <c r="O166" s="1"/>
  <c r="J167"/>
  <c r="K167" s="1"/>
  <c r="N169"/>
  <c r="D168"/>
  <c r="J168" s="1"/>
  <c r="M170"/>
  <c r="I167"/>
  <c r="B169"/>
  <c r="C168"/>
  <c r="H168"/>
  <c r="S105" l="1"/>
  <c r="R104"/>
  <c r="F167"/>
  <c r="E168"/>
  <c r="N170"/>
  <c r="F168"/>
  <c r="G167"/>
  <c r="O167" s="1"/>
  <c r="M171"/>
  <c r="K168"/>
  <c r="I168"/>
  <c r="D169"/>
  <c r="E169" s="1"/>
  <c r="B170"/>
  <c r="H169"/>
  <c r="C169"/>
  <c r="P107" l="1"/>
  <c r="Q107" s="1"/>
  <c r="N171"/>
  <c r="J169"/>
  <c r="K169" s="1"/>
  <c r="G168"/>
  <c r="O168" s="1"/>
  <c r="M172"/>
  <c r="I169"/>
  <c r="D170"/>
  <c r="E170" s="1"/>
  <c r="B171"/>
  <c r="C170"/>
  <c r="H170"/>
  <c r="S106" l="1"/>
  <c r="R105"/>
  <c r="F169"/>
  <c r="N172"/>
  <c r="J170"/>
  <c r="F170" s="1"/>
  <c r="G169"/>
  <c r="O169" s="1"/>
  <c r="M173"/>
  <c r="I170"/>
  <c r="D171"/>
  <c r="E171" s="1"/>
  <c r="B172"/>
  <c r="H171"/>
  <c r="C171"/>
  <c r="P108" l="1"/>
  <c r="Q108" s="1"/>
  <c r="K170"/>
  <c r="G170" s="1"/>
  <c r="O170" s="1"/>
  <c r="N173"/>
  <c r="J171"/>
  <c r="K171" s="1"/>
  <c r="M174"/>
  <c r="I171"/>
  <c r="D172"/>
  <c r="E172" s="1"/>
  <c r="B173"/>
  <c r="C172"/>
  <c r="H172"/>
  <c r="S107" l="1"/>
  <c r="R106"/>
  <c r="J172"/>
  <c r="F172" s="1"/>
  <c r="F171"/>
  <c r="N174"/>
  <c r="G171"/>
  <c r="O171" s="1"/>
  <c r="M175"/>
  <c r="I172"/>
  <c r="B174"/>
  <c r="H173"/>
  <c r="C173"/>
  <c r="D173"/>
  <c r="J173" s="1"/>
  <c r="P109" l="1"/>
  <c r="Q109" s="1"/>
  <c r="K172"/>
  <c r="G172" s="1"/>
  <c r="O172" s="1"/>
  <c r="F173"/>
  <c r="N175"/>
  <c r="M176"/>
  <c r="E173"/>
  <c r="I173"/>
  <c r="K173"/>
  <c r="B175"/>
  <c r="C174"/>
  <c r="H174"/>
  <c r="D174"/>
  <c r="J174" s="1"/>
  <c r="K174" s="1"/>
  <c r="S108" l="1"/>
  <c r="R107"/>
  <c r="N176"/>
  <c r="G173"/>
  <c r="O173" s="1"/>
  <c r="M177"/>
  <c r="I174"/>
  <c r="G174" s="1"/>
  <c r="O174" s="1"/>
  <c r="E174"/>
  <c r="F174"/>
  <c r="B176"/>
  <c r="H175"/>
  <c r="C175"/>
  <c r="D175"/>
  <c r="J175" s="1"/>
  <c r="P110" l="1"/>
  <c r="Q110" s="1"/>
  <c r="N177"/>
  <c r="M178"/>
  <c r="K175"/>
  <c r="I175"/>
  <c r="E175"/>
  <c r="F175"/>
  <c r="B177"/>
  <c r="C176"/>
  <c r="H176"/>
  <c r="D176"/>
  <c r="J176" s="1"/>
  <c r="K176" s="1"/>
  <c r="S109" l="1"/>
  <c r="R108"/>
  <c r="N178"/>
  <c r="G175"/>
  <c r="O175" s="1"/>
  <c r="I176"/>
  <c r="G176" s="1"/>
  <c r="O176" s="1"/>
  <c r="M179"/>
  <c r="E176"/>
  <c r="F176"/>
  <c r="B178"/>
  <c r="H177"/>
  <c r="C177"/>
  <c r="D177"/>
  <c r="E177" s="1"/>
  <c r="P111" l="1"/>
  <c r="Q111" s="1"/>
  <c r="N179"/>
  <c r="M180"/>
  <c r="I177"/>
  <c r="D178"/>
  <c r="E178" s="1"/>
  <c r="J177"/>
  <c r="B179"/>
  <c r="C178"/>
  <c r="H178"/>
  <c r="S110" l="1"/>
  <c r="R109"/>
  <c r="N180"/>
  <c r="I178"/>
  <c r="J178"/>
  <c r="K178" s="1"/>
  <c r="M181"/>
  <c r="F177"/>
  <c r="K177"/>
  <c r="G177" s="1"/>
  <c r="O177" s="1"/>
  <c r="F178"/>
  <c r="D179"/>
  <c r="E179" s="1"/>
  <c r="B180"/>
  <c r="H179"/>
  <c r="C179"/>
  <c r="P112" l="1"/>
  <c r="Q112" s="1"/>
  <c r="N181"/>
  <c r="G178"/>
  <c r="O178" s="1"/>
  <c r="M182"/>
  <c r="J179"/>
  <c r="K179" s="1"/>
  <c r="D180"/>
  <c r="E180" s="1"/>
  <c r="I179"/>
  <c r="B181"/>
  <c r="C180"/>
  <c r="H180"/>
  <c r="S111" l="1"/>
  <c r="R110"/>
  <c r="N182"/>
  <c r="J180"/>
  <c r="F180" s="1"/>
  <c r="F179"/>
  <c r="G179"/>
  <c r="O179" s="1"/>
  <c r="M183"/>
  <c r="K180"/>
  <c r="I180"/>
  <c r="D181"/>
  <c r="E181" s="1"/>
  <c r="B182"/>
  <c r="H181"/>
  <c r="C181"/>
  <c r="P113" l="1"/>
  <c r="Q113" s="1"/>
  <c r="N183"/>
  <c r="J181"/>
  <c r="K181" s="1"/>
  <c r="G180"/>
  <c r="O180" s="1"/>
  <c r="M184"/>
  <c r="I181"/>
  <c r="D182"/>
  <c r="E182" s="1"/>
  <c r="B183"/>
  <c r="C182"/>
  <c r="H182"/>
  <c r="S112" l="1"/>
  <c r="R111"/>
  <c r="F181"/>
  <c r="N184"/>
  <c r="G181"/>
  <c r="O181" s="1"/>
  <c r="J182"/>
  <c r="F182" s="1"/>
  <c r="I182"/>
  <c r="M185"/>
  <c r="D183"/>
  <c r="E183" s="1"/>
  <c r="B184"/>
  <c r="H183"/>
  <c r="C183"/>
  <c r="P114" l="1"/>
  <c r="Q114" s="1"/>
  <c r="N185"/>
  <c r="K182"/>
  <c r="G182" s="1"/>
  <c r="O182" s="1"/>
  <c r="M186"/>
  <c r="J183"/>
  <c r="F183" s="1"/>
  <c r="I183"/>
  <c r="D184"/>
  <c r="E184" s="1"/>
  <c r="B185"/>
  <c r="C184"/>
  <c r="H184"/>
  <c r="S113" l="1"/>
  <c r="R112"/>
  <c r="I184"/>
  <c r="J184"/>
  <c r="F184" s="1"/>
  <c r="N186"/>
  <c r="K183"/>
  <c r="G183" s="1"/>
  <c r="O183" s="1"/>
  <c r="M187"/>
  <c r="K184"/>
  <c r="D185"/>
  <c r="J185" s="1"/>
  <c r="B186"/>
  <c r="H185"/>
  <c r="C185"/>
  <c r="P115" l="1"/>
  <c r="Q115" s="1"/>
  <c r="G184"/>
  <c r="O184" s="1"/>
  <c r="I185"/>
  <c r="N187"/>
  <c r="M188"/>
  <c r="E185"/>
  <c r="F185"/>
  <c r="K185"/>
  <c r="D186"/>
  <c r="E186" s="1"/>
  <c r="B187"/>
  <c r="C186"/>
  <c r="H186"/>
  <c r="J186" l="1"/>
  <c r="F186" s="1"/>
  <c r="S114"/>
  <c r="R113"/>
  <c r="G185"/>
  <c r="O185" s="1"/>
  <c r="N188"/>
  <c r="M189"/>
  <c r="K186"/>
  <c r="I186"/>
  <c r="D187"/>
  <c r="E187" s="1"/>
  <c r="B188"/>
  <c r="H187"/>
  <c r="C187"/>
  <c r="P116" l="1"/>
  <c r="Q116" s="1"/>
  <c r="N189"/>
  <c r="J187"/>
  <c r="K187" s="1"/>
  <c r="G186"/>
  <c r="O186" s="1"/>
  <c r="M190"/>
  <c r="D188"/>
  <c r="E188" s="1"/>
  <c r="I187"/>
  <c r="B189"/>
  <c r="C188"/>
  <c r="H188"/>
  <c r="S115" l="1"/>
  <c r="R114"/>
  <c r="J188"/>
  <c r="F188" s="1"/>
  <c r="F187"/>
  <c r="N190"/>
  <c r="G187"/>
  <c r="O187" s="1"/>
  <c r="M191"/>
  <c r="I188"/>
  <c r="K188"/>
  <c r="D189"/>
  <c r="J189" s="1"/>
  <c r="B190"/>
  <c r="H189"/>
  <c r="C189"/>
  <c r="P117" l="1"/>
  <c r="Q117" s="1"/>
  <c r="N191"/>
  <c r="G188"/>
  <c r="O188" s="1"/>
  <c r="M192"/>
  <c r="I189"/>
  <c r="K189"/>
  <c r="D190"/>
  <c r="E190" s="1"/>
  <c r="E189"/>
  <c r="F189"/>
  <c r="B191"/>
  <c r="J190"/>
  <c r="C190"/>
  <c r="H190"/>
  <c r="S116" l="1"/>
  <c r="R115"/>
  <c r="I190"/>
  <c r="N192"/>
  <c r="G189"/>
  <c r="O189" s="1"/>
  <c r="M193"/>
  <c r="K190"/>
  <c r="F190"/>
  <c r="D191"/>
  <c r="E191" s="1"/>
  <c r="B192"/>
  <c r="H191"/>
  <c r="C191"/>
  <c r="P118" l="1"/>
  <c r="Q118" s="1"/>
  <c r="G190"/>
  <c r="O190" s="1"/>
  <c r="N193"/>
  <c r="J191"/>
  <c r="K191" s="1"/>
  <c r="D192"/>
  <c r="E192" s="1"/>
  <c r="M194"/>
  <c r="I191"/>
  <c r="B193"/>
  <c r="C192"/>
  <c r="H192"/>
  <c r="S117" l="1"/>
  <c r="R116"/>
  <c r="F191"/>
  <c r="G191"/>
  <c r="O191" s="1"/>
  <c r="N194"/>
  <c r="J192"/>
  <c r="F192" s="1"/>
  <c r="M195"/>
  <c r="I192"/>
  <c r="D193"/>
  <c r="E193" s="1"/>
  <c r="B194"/>
  <c r="H193"/>
  <c r="C193"/>
  <c r="K192" l="1"/>
  <c r="P119"/>
  <c r="Q119" s="1"/>
  <c r="N195"/>
  <c r="J193"/>
  <c r="K193" s="1"/>
  <c r="G192"/>
  <c r="O192" s="1"/>
  <c r="D194"/>
  <c r="J194" s="1"/>
  <c r="M196"/>
  <c r="I193"/>
  <c r="B195"/>
  <c r="C194"/>
  <c r="H194"/>
  <c r="S118" l="1"/>
  <c r="R117"/>
  <c r="E194"/>
  <c r="F193"/>
  <c r="N196"/>
  <c r="G193"/>
  <c r="O193" s="1"/>
  <c r="M197"/>
  <c r="I194"/>
  <c r="K194"/>
  <c r="F194"/>
  <c r="D195"/>
  <c r="E195" s="1"/>
  <c r="B196"/>
  <c r="H195"/>
  <c r="C195"/>
  <c r="P120" l="1"/>
  <c r="Q120" s="1"/>
  <c r="J195"/>
  <c r="F195" s="1"/>
  <c r="N197"/>
  <c r="D196"/>
  <c r="E196" s="1"/>
  <c r="G194"/>
  <c r="O194" s="1"/>
  <c r="M198"/>
  <c r="I195"/>
  <c r="B197"/>
  <c r="C196"/>
  <c r="H196"/>
  <c r="S119" l="1"/>
  <c r="R118"/>
  <c r="J196"/>
  <c r="F196" s="1"/>
  <c r="K195"/>
  <c r="G195" s="1"/>
  <c r="O195" s="1"/>
  <c r="N198"/>
  <c r="M199"/>
  <c r="I196"/>
  <c r="D197"/>
  <c r="E197" s="1"/>
  <c r="B198"/>
  <c r="H197"/>
  <c r="C197"/>
  <c r="P121" l="1"/>
  <c r="Q121" s="1"/>
  <c r="K196"/>
  <c r="G196" s="1"/>
  <c r="O196" s="1"/>
  <c r="N199"/>
  <c r="J197"/>
  <c r="F197" s="1"/>
  <c r="M200"/>
  <c r="D198"/>
  <c r="J198" s="1"/>
  <c r="I197"/>
  <c r="B199"/>
  <c r="C198"/>
  <c r="H198"/>
  <c r="S120" l="1"/>
  <c r="R119"/>
  <c r="K197"/>
  <c r="N200"/>
  <c r="G197"/>
  <c r="O197" s="1"/>
  <c r="E198"/>
  <c r="K198"/>
  <c r="M201"/>
  <c r="F198"/>
  <c r="I198"/>
  <c r="D199"/>
  <c r="E199" s="1"/>
  <c r="B200"/>
  <c r="H199"/>
  <c r="C199"/>
  <c r="P122" l="1"/>
  <c r="Q122" s="1"/>
  <c r="N201"/>
  <c r="J199"/>
  <c r="D200"/>
  <c r="E200" s="1"/>
  <c r="G198"/>
  <c r="O198" s="1"/>
  <c r="M202"/>
  <c r="F199"/>
  <c r="I199"/>
  <c r="K199"/>
  <c r="B201"/>
  <c r="C200"/>
  <c r="H200"/>
  <c r="S121" l="1"/>
  <c r="R120"/>
  <c r="J200"/>
  <c r="F200" s="1"/>
  <c r="N202"/>
  <c r="G199"/>
  <c r="O199" s="1"/>
  <c r="M203"/>
  <c r="I200"/>
  <c r="D201"/>
  <c r="E201" s="1"/>
  <c r="B202"/>
  <c r="H201"/>
  <c r="C201"/>
  <c r="P123" l="1"/>
  <c r="Q123" s="1"/>
  <c r="K200"/>
  <c r="G200" s="1"/>
  <c r="O200" s="1"/>
  <c r="N203"/>
  <c r="J201"/>
  <c r="K201" s="1"/>
  <c r="M204"/>
  <c r="D202"/>
  <c r="E202" s="1"/>
  <c r="I201"/>
  <c r="B203"/>
  <c r="C202"/>
  <c r="H202"/>
  <c r="S122" l="1"/>
  <c r="R121"/>
  <c r="F201"/>
  <c r="N204"/>
  <c r="G201"/>
  <c r="O201" s="1"/>
  <c r="J202"/>
  <c r="K202" s="1"/>
  <c r="M205"/>
  <c r="I202"/>
  <c r="D203"/>
  <c r="E203" s="1"/>
  <c r="B204"/>
  <c r="J203"/>
  <c r="H203"/>
  <c r="C203"/>
  <c r="G202" l="1"/>
  <c r="O202" s="1"/>
  <c r="P124"/>
  <c r="Q124" s="1"/>
  <c r="N205"/>
  <c r="F202"/>
  <c r="D204"/>
  <c r="E204" s="1"/>
  <c r="M206"/>
  <c r="F203"/>
  <c r="I203"/>
  <c r="K203"/>
  <c r="B205"/>
  <c r="J204"/>
  <c r="C204"/>
  <c r="H204"/>
  <c r="S123" l="1"/>
  <c r="R122"/>
  <c r="F204"/>
  <c r="N206"/>
  <c r="G203"/>
  <c r="O203" s="1"/>
  <c r="M207"/>
  <c r="K204"/>
  <c r="I204"/>
  <c r="D205"/>
  <c r="E205" s="1"/>
  <c r="B206"/>
  <c r="H205"/>
  <c r="C205"/>
  <c r="P125" l="1"/>
  <c r="Q125" s="1"/>
  <c r="N207"/>
  <c r="J205"/>
  <c r="F205" s="1"/>
  <c r="G204"/>
  <c r="O204" s="1"/>
  <c r="M208"/>
  <c r="I205"/>
  <c r="D206"/>
  <c r="E206" s="1"/>
  <c r="B207"/>
  <c r="C206"/>
  <c r="H206"/>
  <c r="S124" l="1"/>
  <c r="R123"/>
  <c r="K205"/>
  <c r="G205" s="1"/>
  <c r="O205" s="1"/>
  <c r="N208"/>
  <c r="J206"/>
  <c r="F206" s="1"/>
  <c r="M209"/>
  <c r="I206"/>
  <c r="D207"/>
  <c r="E207" s="1"/>
  <c r="B208"/>
  <c r="J207"/>
  <c r="H207"/>
  <c r="C207"/>
  <c r="P126" l="1"/>
  <c r="Q126" s="1"/>
  <c r="D208"/>
  <c r="E208" s="1"/>
  <c r="N209"/>
  <c r="K206"/>
  <c r="G206" s="1"/>
  <c r="O206" s="1"/>
  <c r="M210"/>
  <c r="K207"/>
  <c r="I207"/>
  <c r="F207"/>
  <c r="B209"/>
  <c r="C208"/>
  <c r="H208"/>
  <c r="S125" l="1"/>
  <c r="R124"/>
  <c r="J208"/>
  <c r="F208" s="1"/>
  <c r="N210"/>
  <c r="G207"/>
  <c r="O207" s="1"/>
  <c r="M211"/>
  <c r="I208"/>
  <c r="D209"/>
  <c r="E209" s="1"/>
  <c r="B210"/>
  <c r="J209"/>
  <c r="H209"/>
  <c r="C209"/>
  <c r="P127" l="1"/>
  <c r="Q127" s="1"/>
  <c r="K208"/>
  <c r="G208" s="1"/>
  <c r="O208" s="1"/>
  <c r="N211"/>
  <c r="D210"/>
  <c r="J210" s="1"/>
  <c r="M212"/>
  <c r="K209"/>
  <c r="I209"/>
  <c r="F209"/>
  <c r="B211"/>
  <c r="C210"/>
  <c r="H210"/>
  <c r="E210" l="1"/>
  <c r="S126"/>
  <c r="R125"/>
  <c r="F210"/>
  <c r="N212"/>
  <c r="G209"/>
  <c r="O209" s="1"/>
  <c r="M213"/>
  <c r="K210"/>
  <c r="I210"/>
  <c r="D211"/>
  <c r="E211" s="1"/>
  <c r="B212"/>
  <c r="H211"/>
  <c r="C211"/>
  <c r="P128" l="1"/>
  <c r="Q128" s="1"/>
  <c r="J211"/>
  <c r="F211" s="1"/>
  <c r="N213"/>
  <c r="G210"/>
  <c r="O210" s="1"/>
  <c r="M214"/>
  <c r="K211"/>
  <c r="D212"/>
  <c r="E212" s="1"/>
  <c r="I211"/>
  <c r="B213"/>
  <c r="C212"/>
  <c r="H212"/>
  <c r="S127" l="1"/>
  <c r="R126"/>
  <c r="J212"/>
  <c r="K212" s="1"/>
  <c r="N214"/>
  <c r="G211"/>
  <c r="O211" s="1"/>
  <c r="M215"/>
  <c r="I212"/>
  <c r="D213"/>
  <c r="E213" s="1"/>
  <c r="B214"/>
  <c r="H213"/>
  <c r="C213"/>
  <c r="P129" l="1"/>
  <c r="Q129" s="1"/>
  <c r="F212"/>
  <c r="J213"/>
  <c r="F213" s="1"/>
  <c r="G212"/>
  <c r="O212" s="1"/>
  <c r="N215"/>
  <c r="M216"/>
  <c r="I213"/>
  <c r="D214"/>
  <c r="E214" s="1"/>
  <c r="B215"/>
  <c r="C214"/>
  <c r="H214"/>
  <c r="S128" l="1"/>
  <c r="R127"/>
  <c r="K213"/>
  <c r="G213" s="1"/>
  <c r="O213" s="1"/>
  <c r="J214"/>
  <c r="F214" s="1"/>
  <c r="K214"/>
  <c r="N216"/>
  <c r="M217"/>
  <c r="I214"/>
  <c r="D215"/>
  <c r="E215" s="1"/>
  <c r="B216"/>
  <c r="H215"/>
  <c r="C215"/>
  <c r="P130" l="1"/>
  <c r="Q130" s="1"/>
  <c r="J215"/>
  <c r="F215" s="1"/>
  <c r="D216"/>
  <c r="E216" s="1"/>
  <c r="G214"/>
  <c r="O214" s="1"/>
  <c r="N217"/>
  <c r="I215"/>
  <c r="M218"/>
  <c r="B217"/>
  <c r="C216"/>
  <c r="H216"/>
  <c r="S129" l="1"/>
  <c r="R128"/>
  <c r="J216"/>
  <c r="F216" s="1"/>
  <c r="K215"/>
  <c r="G215" s="1"/>
  <c r="O215" s="1"/>
  <c r="N218"/>
  <c r="I216"/>
  <c r="M219"/>
  <c r="D217"/>
  <c r="B218"/>
  <c r="H217"/>
  <c r="C217"/>
  <c r="P131" l="1"/>
  <c r="Q131" s="1"/>
  <c r="K216"/>
  <c r="G216" s="1"/>
  <c r="O216" s="1"/>
  <c r="N219"/>
  <c r="D218"/>
  <c r="E218" s="1"/>
  <c r="I217"/>
  <c r="E217"/>
  <c r="J217"/>
  <c r="M220"/>
  <c r="B219"/>
  <c r="C218"/>
  <c r="H218"/>
  <c r="S130" l="1"/>
  <c r="R129"/>
  <c r="N220"/>
  <c r="J218"/>
  <c r="K218" s="1"/>
  <c r="F217"/>
  <c r="K217"/>
  <c r="G217" s="1"/>
  <c r="O217" s="1"/>
  <c r="I218"/>
  <c r="M221"/>
  <c r="D219"/>
  <c r="J219" s="1"/>
  <c r="B220"/>
  <c r="H219"/>
  <c r="C219"/>
  <c r="P132" l="1"/>
  <c r="Q132" s="1"/>
  <c r="S131"/>
  <c r="R130"/>
  <c r="G218"/>
  <c r="O218" s="1"/>
  <c r="I219"/>
  <c r="K219"/>
  <c r="N221"/>
  <c r="D220"/>
  <c r="J220" s="1"/>
  <c r="F218"/>
  <c r="E219"/>
  <c r="M222"/>
  <c r="E220"/>
  <c r="F219"/>
  <c r="B221"/>
  <c r="C220"/>
  <c r="H220"/>
  <c r="F220" l="1"/>
  <c r="G219"/>
  <c r="O219" s="1"/>
  <c r="N222"/>
  <c r="K220"/>
  <c r="I220"/>
  <c r="M223"/>
  <c r="D221"/>
  <c r="E221" s="1"/>
  <c r="B222"/>
  <c r="H221"/>
  <c r="C221"/>
  <c r="P133" l="1"/>
  <c r="Q133" s="1"/>
  <c r="S132"/>
  <c r="R131"/>
  <c r="G220"/>
  <c r="O220" s="1"/>
  <c r="I221"/>
  <c r="J221"/>
  <c r="F221" s="1"/>
  <c r="N223"/>
  <c r="K221"/>
  <c r="M224"/>
  <c r="D222"/>
  <c r="J222" s="1"/>
  <c r="B223"/>
  <c r="C222"/>
  <c r="H222"/>
  <c r="G221" l="1"/>
  <c r="O221" s="1"/>
  <c r="N224"/>
  <c r="K222"/>
  <c r="E222"/>
  <c r="F222"/>
  <c r="I222"/>
  <c r="M225"/>
  <c r="D223"/>
  <c r="E223" s="1"/>
  <c r="B224"/>
  <c r="H223"/>
  <c r="C223"/>
  <c r="P134" l="1"/>
  <c r="Q134" s="1"/>
  <c r="S133"/>
  <c r="R132"/>
  <c r="G222"/>
  <c r="O222" s="1"/>
  <c r="I223"/>
  <c r="J223"/>
  <c r="K223" s="1"/>
  <c r="D224"/>
  <c r="E224" s="1"/>
  <c r="N225"/>
  <c r="M226"/>
  <c r="B225"/>
  <c r="C224"/>
  <c r="H224"/>
  <c r="P135" l="1"/>
  <c r="Q135" s="1"/>
  <c r="J224"/>
  <c r="F224" s="1"/>
  <c r="G223"/>
  <c r="O223" s="1"/>
  <c r="F223"/>
  <c r="N226"/>
  <c r="I224"/>
  <c r="M227"/>
  <c r="D225"/>
  <c r="E225" s="1"/>
  <c r="B226"/>
  <c r="H225"/>
  <c r="C225"/>
  <c r="S134" l="1"/>
  <c r="R133"/>
  <c r="K224"/>
  <c r="G224" s="1"/>
  <c r="O224" s="1"/>
  <c r="N227"/>
  <c r="I225"/>
  <c r="J225"/>
  <c r="K225" s="1"/>
  <c r="M228"/>
  <c r="D226"/>
  <c r="E226" s="1"/>
  <c r="B227"/>
  <c r="C226"/>
  <c r="H226"/>
  <c r="P136" l="1"/>
  <c r="Q136" s="1"/>
  <c r="G225"/>
  <c r="O225" s="1"/>
  <c r="F225"/>
  <c r="N228"/>
  <c r="J226"/>
  <c r="K226" s="1"/>
  <c r="I226"/>
  <c r="M229"/>
  <c r="D227"/>
  <c r="E227" s="1"/>
  <c r="B228"/>
  <c r="H227"/>
  <c r="C227"/>
  <c r="S135" l="1"/>
  <c r="R134"/>
  <c r="J227"/>
  <c r="G226"/>
  <c r="O226" s="1"/>
  <c r="K227"/>
  <c r="N229"/>
  <c r="I227"/>
  <c r="G227" s="1"/>
  <c r="O227" s="1"/>
  <c r="F226"/>
  <c r="F227"/>
  <c r="M230"/>
  <c r="D228"/>
  <c r="J228" s="1"/>
  <c r="B229"/>
  <c r="C228"/>
  <c r="H228"/>
  <c r="P137" l="1"/>
  <c r="Q137" s="1"/>
  <c r="K228"/>
  <c r="N230"/>
  <c r="I228"/>
  <c r="G228" s="1"/>
  <c r="O228" s="1"/>
  <c r="E228"/>
  <c r="F228"/>
  <c r="M231"/>
  <c r="D229"/>
  <c r="E229" s="1"/>
  <c r="B230"/>
  <c r="H229"/>
  <c r="C229"/>
  <c r="S136" l="1"/>
  <c r="R135"/>
  <c r="J229"/>
  <c r="K229" s="1"/>
  <c r="D230"/>
  <c r="E230" s="1"/>
  <c r="I229"/>
  <c r="N231"/>
  <c r="M232"/>
  <c r="B231"/>
  <c r="C230"/>
  <c r="H230"/>
  <c r="P138" l="1"/>
  <c r="Q138" s="1"/>
  <c r="F229"/>
  <c r="G229"/>
  <c r="O229" s="1"/>
  <c r="J230"/>
  <c r="K230" s="1"/>
  <c r="N232"/>
  <c r="I230"/>
  <c r="G230" s="1"/>
  <c r="O230" s="1"/>
  <c r="M233"/>
  <c r="D231"/>
  <c r="E231" s="1"/>
  <c r="B232"/>
  <c r="H231"/>
  <c r="C231"/>
  <c r="S137" l="1"/>
  <c r="R136"/>
  <c r="J231"/>
  <c r="K231" s="1"/>
  <c r="F230"/>
  <c r="N233"/>
  <c r="D232"/>
  <c r="E232" s="1"/>
  <c r="I231"/>
  <c r="M234"/>
  <c r="B233"/>
  <c r="C232"/>
  <c r="H232"/>
  <c r="P139" l="1"/>
  <c r="Q139" s="1"/>
  <c r="J232"/>
  <c r="F232" s="1"/>
  <c r="F231"/>
  <c r="G231"/>
  <c r="O231" s="1"/>
  <c r="N234"/>
  <c r="I232"/>
  <c r="M235"/>
  <c r="B234"/>
  <c r="H233"/>
  <c r="C233"/>
  <c r="D233"/>
  <c r="E233" s="1"/>
  <c r="S138" l="1"/>
  <c r="R137"/>
  <c r="K232"/>
  <c r="G232" s="1"/>
  <c r="O232" s="1"/>
  <c r="N235"/>
  <c r="I233"/>
  <c r="D234"/>
  <c r="J234" s="1"/>
  <c r="M236"/>
  <c r="J233"/>
  <c r="B235"/>
  <c r="C234"/>
  <c r="H234"/>
  <c r="P140" l="1"/>
  <c r="Q140" s="1"/>
  <c r="E234"/>
  <c r="F234"/>
  <c r="K234"/>
  <c r="N236"/>
  <c r="F233"/>
  <c r="K233"/>
  <c r="G233" s="1"/>
  <c r="O233" s="1"/>
  <c r="I234"/>
  <c r="M237"/>
  <c r="D235"/>
  <c r="E235" s="1"/>
  <c r="B236"/>
  <c r="H235"/>
  <c r="C235"/>
  <c r="S139" l="1"/>
  <c r="R138"/>
  <c r="G234"/>
  <c r="O234" s="1"/>
  <c r="J235"/>
  <c r="K235" s="1"/>
  <c r="I235"/>
  <c r="N237"/>
  <c r="M238"/>
  <c r="D236"/>
  <c r="E236" s="1"/>
  <c r="B237"/>
  <c r="C236"/>
  <c r="H236"/>
  <c r="P141" l="1"/>
  <c r="Q141" s="1"/>
  <c r="J236"/>
  <c r="F236" s="1"/>
  <c r="F235"/>
  <c r="G235"/>
  <c r="O235" s="1"/>
  <c r="N238"/>
  <c r="I236"/>
  <c r="M239"/>
  <c r="D237"/>
  <c r="B238"/>
  <c r="H237"/>
  <c r="C237"/>
  <c r="K236" l="1"/>
  <c r="G236" s="1"/>
  <c r="O236" s="1"/>
  <c r="S140"/>
  <c r="R139"/>
  <c r="D238"/>
  <c r="I237"/>
  <c r="N239"/>
  <c r="J237"/>
  <c r="E237"/>
  <c r="M240"/>
  <c r="E238"/>
  <c r="B239"/>
  <c r="J238"/>
  <c r="C238"/>
  <c r="H238"/>
  <c r="F238" s="1"/>
  <c r="P142" l="1"/>
  <c r="Q142" s="1"/>
  <c r="K238"/>
  <c r="I238"/>
  <c r="N240"/>
  <c r="F237"/>
  <c r="K237"/>
  <c r="G237" s="1"/>
  <c r="O237" s="1"/>
  <c r="M241"/>
  <c r="D239"/>
  <c r="E239" s="1"/>
  <c r="B240"/>
  <c r="H239"/>
  <c r="C239"/>
  <c r="S141" l="1"/>
  <c r="R140"/>
  <c r="G238"/>
  <c r="O238" s="1"/>
  <c r="J239"/>
  <c r="K239" s="1"/>
  <c r="I239"/>
  <c r="N241"/>
  <c r="M242"/>
  <c r="D240"/>
  <c r="E240" s="1"/>
  <c r="B241"/>
  <c r="C240"/>
  <c r="H240"/>
  <c r="P143" l="1"/>
  <c r="Q143" s="1"/>
  <c r="F239"/>
  <c r="G239"/>
  <c r="O239" s="1"/>
  <c r="I240"/>
  <c r="J240"/>
  <c r="K240" s="1"/>
  <c r="N242"/>
  <c r="M243"/>
  <c r="D241"/>
  <c r="E241" s="1"/>
  <c r="B242"/>
  <c r="H241"/>
  <c r="C241"/>
  <c r="S142" l="1"/>
  <c r="R141"/>
  <c r="G240"/>
  <c r="O240" s="1"/>
  <c r="F240"/>
  <c r="J241"/>
  <c r="F241" s="1"/>
  <c r="I241"/>
  <c r="N243"/>
  <c r="D242"/>
  <c r="J242" s="1"/>
  <c r="M244"/>
  <c r="E242"/>
  <c r="B243"/>
  <c r="C242"/>
  <c r="H242"/>
  <c r="P144" l="1"/>
  <c r="Q144" s="1"/>
  <c r="K241"/>
  <c r="G241" s="1"/>
  <c r="O241" s="1"/>
  <c r="I242"/>
  <c r="K242"/>
  <c r="N244"/>
  <c r="F242"/>
  <c r="M245"/>
  <c r="D243"/>
  <c r="E243" s="1"/>
  <c r="B244"/>
  <c r="H243"/>
  <c r="C243"/>
  <c r="S143" l="1"/>
  <c r="R142"/>
  <c r="J243"/>
  <c r="F243" s="1"/>
  <c r="G242"/>
  <c r="O242" s="1"/>
  <c r="D244"/>
  <c r="E244" s="1"/>
  <c r="I243"/>
  <c r="N245"/>
  <c r="M246"/>
  <c r="B245"/>
  <c r="C244"/>
  <c r="H244"/>
  <c r="P145" l="1"/>
  <c r="Q145" s="1"/>
  <c r="J244"/>
  <c r="K244" s="1"/>
  <c r="K243"/>
  <c r="G243" s="1"/>
  <c r="O243" s="1"/>
  <c r="N246"/>
  <c r="I244"/>
  <c r="M247"/>
  <c r="D245"/>
  <c r="B246"/>
  <c r="H245"/>
  <c r="C245"/>
  <c r="S144" l="1"/>
  <c r="R143"/>
  <c r="F244"/>
  <c r="G244"/>
  <c r="O244" s="1"/>
  <c r="D246"/>
  <c r="I245"/>
  <c r="N247"/>
  <c r="J245"/>
  <c r="E245"/>
  <c r="M248"/>
  <c r="E246"/>
  <c r="B247"/>
  <c r="J246"/>
  <c r="C246"/>
  <c r="H246"/>
  <c r="F246" s="1"/>
  <c r="P146" l="1"/>
  <c r="Q146" s="1"/>
  <c r="K246"/>
  <c r="I246"/>
  <c r="N248"/>
  <c r="F245"/>
  <c r="K245"/>
  <c r="G245" s="1"/>
  <c r="O245" s="1"/>
  <c r="M249"/>
  <c r="D247"/>
  <c r="E247" s="1"/>
  <c r="B248"/>
  <c r="H247"/>
  <c r="C247"/>
  <c r="S145" l="1"/>
  <c r="R144"/>
  <c r="G246"/>
  <c r="O246" s="1"/>
  <c r="D248"/>
  <c r="E248" s="1"/>
  <c r="I247"/>
  <c r="N249"/>
  <c r="J247"/>
  <c r="M250"/>
  <c r="B249"/>
  <c r="C248"/>
  <c r="H248"/>
  <c r="P147" l="1"/>
  <c r="Q147" s="1"/>
  <c r="J248"/>
  <c r="F248" s="1"/>
  <c r="N250"/>
  <c r="K247"/>
  <c r="G247" s="1"/>
  <c r="O247" s="1"/>
  <c r="F247"/>
  <c r="I248"/>
  <c r="M251"/>
  <c r="D249"/>
  <c r="E249" s="1"/>
  <c r="B250"/>
  <c r="H249"/>
  <c r="C249"/>
  <c r="S146" l="1"/>
  <c r="R145"/>
  <c r="K248"/>
  <c r="G248" s="1"/>
  <c r="O248" s="1"/>
  <c r="I249"/>
  <c r="N251"/>
  <c r="J249"/>
  <c r="M252"/>
  <c r="D250"/>
  <c r="E250" s="1"/>
  <c r="B251"/>
  <c r="C250"/>
  <c r="H250"/>
  <c r="P148" l="1"/>
  <c r="Q148" s="1"/>
  <c r="J250"/>
  <c r="F250" s="1"/>
  <c r="N252"/>
  <c r="K249"/>
  <c r="G249" s="1"/>
  <c r="O249" s="1"/>
  <c r="F249"/>
  <c r="I250"/>
  <c r="M253"/>
  <c r="D251"/>
  <c r="J251" s="1"/>
  <c r="B252"/>
  <c r="H251"/>
  <c r="C251"/>
  <c r="S147" l="1"/>
  <c r="R146"/>
  <c r="I251"/>
  <c r="F251"/>
  <c r="D252"/>
  <c r="K250"/>
  <c r="G250" s="1"/>
  <c r="O250" s="1"/>
  <c r="N253"/>
  <c r="E251"/>
  <c r="K251"/>
  <c r="G251" s="1"/>
  <c r="O251" s="1"/>
  <c r="M254"/>
  <c r="E252"/>
  <c r="B253"/>
  <c r="J252"/>
  <c r="C252"/>
  <c r="H252"/>
  <c r="F252" s="1"/>
  <c r="P149" l="1"/>
  <c r="Q149" s="1"/>
  <c r="K252"/>
  <c r="N254"/>
  <c r="I252"/>
  <c r="G252" s="1"/>
  <c r="O252" s="1"/>
  <c r="M255"/>
  <c r="D253"/>
  <c r="B254"/>
  <c r="H253"/>
  <c r="C253"/>
  <c r="S148" l="1"/>
  <c r="R147"/>
  <c r="D254"/>
  <c r="I253"/>
  <c r="N255"/>
  <c r="J253"/>
  <c r="E253"/>
  <c r="M256"/>
  <c r="E254"/>
  <c r="B255"/>
  <c r="J254"/>
  <c r="C254"/>
  <c r="H254"/>
  <c r="F254" s="1"/>
  <c r="P150" l="1"/>
  <c r="Q150" s="1"/>
  <c r="K254"/>
  <c r="I254"/>
  <c r="N256"/>
  <c r="F253"/>
  <c r="K253"/>
  <c r="G253" s="1"/>
  <c r="O253" s="1"/>
  <c r="M257"/>
  <c r="D255"/>
  <c r="J255" s="1"/>
  <c r="B256"/>
  <c r="H255"/>
  <c r="C255"/>
  <c r="S149" l="1"/>
  <c r="R148"/>
  <c r="G254"/>
  <c r="O254" s="1"/>
  <c r="I255"/>
  <c r="N257"/>
  <c r="F255"/>
  <c r="K255"/>
  <c r="E255"/>
  <c r="M258"/>
  <c r="D256"/>
  <c r="E256" s="1"/>
  <c r="B257"/>
  <c r="C256"/>
  <c r="H256"/>
  <c r="P151" l="1"/>
  <c r="Q151" s="1"/>
  <c r="I256"/>
  <c r="J256"/>
  <c r="K256" s="1"/>
  <c r="G255"/>
  <c r="O255" s="1"/>
  <c r="N258"/>
  <c r="M259"/>
  <c r="F256"/>
  <c r="D257"/>
  <c r="E257" s="1"/>
  <c r="B258"/>
  <c r="H257"/>
  <c r="C257"/>
  <c r="S150" l="1"/>
  <c r="R149"/>
  <c r="G256"/>
  <c r="O256" s="1"/>
  <c r="J257"/>
  <c r="K257" s="1"/>
  <c r="I257"/>
  <c r="N259"/>
  <c r="M260"/>
  <c r="D258"/>
  <c r="E258" s="1"/>
  <c r="B259"/>
  <c r="C258"/>
  <c r="H258"/>
  <c r="P256" l="1"/>
  <c r="Q256"/>
  <c r="P152"/>
  <c r="Q152" s="1"/>
  <c r="J258"/>
  <c r="F258" s="1"/>
  <c r="F257"/>
  <c r="G257"/>
  <c r="O257" s="1"/>
  <c r="N260"/>
  <c r="I258"/>
  <c r="M261"/>
  <c r="D259"/>
  <c r="E259" s="1"/>
  <c r="B260"/>
  <c r="H259"/>
  <c r="C259"/>
  <c r="K258" l="1"/>
  <c r="G258" s="1"/>
  <c r="O258" s="1"/>
  <c r="P257"/>
  <c r="Q257"/>
  <c r="S151"/>
  <c r="R150"/>
  <c r="I259"/>
  <c r="N261"/>
  <c r="J259"/>
  <c r="M262"/>
  <c r="D260"/>
  <c r="E260" s="1"/>
  <c r="B261"/>
  <c r="C260"/>
  <c r="H260"/>
  <c r="P258" l="1"/>
  <c r="Q258"/>
  <c r="P153"/>
  <c r="Q153" s="1"/>
  <c r="N262"/>
  <c r="J260"/>
  <c r="K260" s="1"/>
  <c r="K259"/>
  <c r="G259" s="1"/>
  <c r="O259" s="1"/>
  <c r="F259"/>
  <c r="I260"/>
  <c r="M263"/>
  <c r="D261"/>
  <c r="B262"/>
  <c r="H261"/>
  <c r="C261"/>
  <c r="P259" l="1"/>
  <c r="Q259"/>
  <c r="S152"/>
  <c r="R151"/>
  <c r="G260"/>
  <c r="O260" s="1"/>
  <c r="F260"/>
  <c r="D262"/>
  <c r="I261"/>
  <c r="N263"/>
  <c r="J261"/>
  <c r="E261"/>
  <c r="M264"/>
  <c r="E262"/>
  <c r="B263"/>
  <c r="J262"/>
  <c r="C262"/>
  <c r="H262"/>
  <c r="F262" s="1"/>
  <c r="P260" l="1"/>
  <c r="Q260"/>
  <c r="P154"/>
  <c r="Q154" s="1"/>
  <c r="K262"/>
  <c r="I262"/>
  <c r="N264"/>
  <c r="F261"/>
  <c r="K261"/>
  <c r="G261" s="1"/>
  <c r="O261" s="1"/>
  <c r="M265"/>
  <c r="D263"/>
  <c r="E263" s="1"/>
  <c r="B264"/>
  <c r="H263"/>
  <c r="C263"/>
  <c r="P261" l="1"/>
  <c r="Q261"/>
  <c r="S153"/>
  <c r="R152"/>
  <c r="G262"/>
  <c r="O262" s="1"/>
  <c r="I263"/>
  <c r="N265"/>
  <c r="J263"/>
  <c r="D264"/>
  <c r="E264" s="1"/>
  <c r="M266"/>
  <c r="B265"/>
  <c r="C264"/>
  <c r="H264"/>
  <c r="P262" l="1"/>
  <c r="Q262"/>
  <c r="P155"/>
  <c r="Q155" s="1"/>
  <c r="J264"/>
  <c r="F264" s="1"/>
  <c r="I264"/>
  <c r="N266"/>
  <c r="F263"/>
  <c r="K263"/>
  <c r="G263" s="1"/>
  <c r="O263" s="1"/>
  <c r="M267"/>
  <c r="D265"/>
  <c r="E265" s="1"/>
  <c r="B266"/>
  <c r="H265"/>
  <c r="C265"/>
  <c r="P263" l="1"/>
  <c r="Q263"/>
  <c r="K264"/>
  <c r="G264" s="1"/>
  <c r="O264" s="1"/>
  <c r="S154"/>
  <c r="R153"/>
  <c r="I265"/>
  <c r="N267"/>
  <c r="J265"/>
  <c r="M268"/>
  <c r="D266"/>
  <c r="E266" s="1"/>
  <c r="B267"/>
  <c r="C266"/>
  <c r="H266"/>
  <c r="P264" l="1"/>
  <c r="Q264"/>
  <c r="P156"/>
  <c r="Q156" s="1"/>
  <c r="J266"/>
  <c r="F266" s="1"/>
  <c r="I266"/>
  <c r="K266"/>
  <c r="N268"/>
  <c r="F265"/>
  <c r="K265"/>
  <c r="G265" s="1"/>
  <c r="O265" s="1"/>
  <c r="M269"/>
  <c r="D267"/>
  <c r="E267" s="1"/>
  <c r="B268"/>
  <c r="J267"/>
  <c r="H267"/>
  <c r="C267"/>
  <c r="P265" l="1"/>
  <c r="Q265"/>
  <c r="S155"/>
  <c r="R154"/>
  <c r="G266"/>
  <c r="O266" s="1"/>
  <c r="K267"/>
  <c r="I267"/>
  <c r="N269"/>
  <c r="M270"/>
  <c r="F267"/>
  <c r="D268"/>
  <c r="E268" s="1"/>
  <c r="B269"/>
  <c r="C268"/>
  <c r="H268"/>
  <c r="P266" l="1"/>
  <c r="Q266"/>
  <c r="J268"/>
  <c r="F268" s="1"/>
  <c r="G267"/>
  <c r="O267" s="1"/>
  <c r="N270"/>
  <c r="I268"/>
  <c r="M271"/>
  <c r="D269"/>
  <c r="E269" s="1"/>
  <c r="B270"/>
  <c r="H269"/>
  <c r="C269"/>
  <c r="P267" l="1"/>
  <c r="Q267"/>
  <c r="P157"/>
  <c r="Q157" s="1"/>
  <c r="S156"/>
  <c r="R155"/>
  <c r="K268"/>
  <c r="G268" s="1"/>
  <c r="O268" s="1"/>
  <c r="D270"/>
  <c r="E270" s="1"/>
  <c r="I269"/>
  <c r="N271"/>
  <c r="J269"/>
  <c r="M272"/>
  <c r="B271"/>
  <c r="C270"/>
  <c r="H270"/>
  <c r="P268" l="1"/>
  <c r="Q268"/>
  <c r="P158"/>
  <c r="Q158" s="1"/>
  <c r="J270"/>
  <c r="K270" s="1"/>
  <c r="I270"/>
  <c r="N272"/>
  <c r="K269"/>
  <c r="G269" s="1"/>
  <c r="O269" s="1"/>
  <c r="F269"/>
  <c r="M273"/>
  <c r="D271"/>
  <c r="E271" s="1"/>
  <c r="B272"/>
  <c r="H271"/>
  <c r="C271"/>
  <c r="P269" l="1"/>
  <c r="Q269"/>
  <c r="S157"/>
  <c r="R156"/>
  <c r="J271"/>
  <c r="F271" s="1"/>
  <c r="G270"/>
  <c r="O270" s="1"/>
  <c r="F270"/>
  <c r="D272"/>
  <c r="E272" s="1"/>
  <c r="K271"/>
  <c r="I271"/>
  <c r="N273"/>
  <c r="M274"/>
  <c r="B273"/>
  <c r="C272"/>
  <c r="H272"/>
  <c r="J272" l="1"/>
  <c r="F272" s="1"/>
  <c r="P270"/>
  <c r="Q270"/>
  <c r="G271"/>
  <c r="O271" s="1"/>
  <c r="N274"/>
  <c r="I272"/>
  <c r="M275"/>
  <c r="D273"/>
  <c r="E273" s="1"/>
  <c r="B274"/>
  <c r="H273"/>
  <c r="C273"/>
  <c r="K272" l="1"/>
  <c r="P271"/>
  <c r="Q271"/>
  <c r="P159"/>
  <c r="Q159" s="1"/>
  <c r="S158"/>
  <c r="R157"/>
  <c r="G272"/>
  <c r="O272" s="1"/>
  <c r="I273"/>
  <c r="N275"/>
  <c r="J273"/>
  <c r="M276"/>
  <c r="D274"/>
  <c r="J274" s="1"/>
  <c r="C274"/>
  <c r="B275"/>
  <c r="H274"/>
  <c r="I274" s="1"/>
  <c r="P272" l="1"/>
  <c r="Q272"/>
  <c r="P160"/>
  <c r="Q160" s="1"/>
  <c r="K274"/>
  <c r="G274" s="1"/>
  <c r="O274" s="1"/>
  <c r="N276"/>
  <c r="K273"/>
  <c r="G273" s="1"/>
  <c r="O273" s="1"/>
  <c r="F273"/>
  <c r="E274"/>
  <c r="M277"/>
  <c r="F274"/>
  <c r="B276"/>
  <c r="D275"/>
  <c r="E275" s="1"/>
  <c r="H275"/>
  <c r="C275"/>
  <c r="P273" l="1"/>
  <c r="Q273"/>
  <c r="P274"/>
  <c r="Q274"/>
  <c r="S159"/>
  <c r="R158"/>
  <c r="I275"/>
  <c r="J275"/>
  <c r="K275" s="1"/>
  <c r="N277"/>
  <c r="M278"/>
  <c r="B277"/>
  <c r="D276"/>
  <c r="E276" s="1"/>
  <c r="C276"/>
  <c r="H276"/>
  <c r="I276" l="1"/>
  <c r="G275"/>
  <c r="O275" s="1"/>
  <c r="F275"/>
  <c r="N278"/>
  <c r="J276"/>
  <c r="K276" s="1"/>
  <c r="G276" s="1"/>
  <c r="O276" s="1"/>
  <c r="M279"/>
  <c r="B278"/>
  <c r="D277"/>
  <c r="J277" s="1"/>
  <c r="H277"/>
  <c r="C277"/>
  <c r="Q275" l="1"/>
  <c r="P275"/>
  <c r="Q276"/>
  <c r="P276"/>
  <c r="P161"/>
  <c r="Q161" s="1"/>
  <c r="S160"/>
  <c r="R159"/>
  <c r="F277"/>
  <c r="K277"/>
  <c r="N279"/>
  <c r="I277"/>
  <c r="G277" s="1"/>
  <c r="O277" s="1"/>
  <c r="E277"/>
  <c r="F276"/>
  <c r="M280"/>
  <c r="B279"/>
  <c r="D278"/>
  <c r="J278" s="1"/>
  <c r="C278"/>
  <c r="H278"/>
  <c r="F278" s="1"/>
  <c r="Q277" l="1"/>
  <c r="P277"/>
  <c r="P162"/>
  <c r="Q162" s="1"/>
  <c r="K278"/>
  <c r="N280"/>
  <c r="I278"/>
  <c r="G278" s="1"/>
  <c r="O278" s="1"/>
  <c r="E278"/>
  <c r="M281"/>
  <c r="B280"/>
  <c r="D279"/>
  <c r="E279" s="1"/>
  <c r="H279"/>
  <c r="C279"/>
  <c r="Q278" l="1"/>
  <c r="P278"/>
  <c r="S161"/>
  <c r="R160"/>
  <c r="I279"/>
  <c r="N281"/>
  <c r="J279"/>
  <c r="K279" s="1"/>
  <c r="M282"/>
  <c r="B281"/>
  <c r="D280"/>
  <c r="J280" s="1"/>
  <c r="C280"/>
  <c r="H280"/>
  <c r="F280" s="1"/>
  <c r="P163" l="1"/>
  <c r="Q163" s="1"/>
  <c r="I280"/>
  <c r="G279"/>
  <c r="O279" s="1"/>
  <c r="K280"/>
  <c r="G280" s="1"/>
  <c r="O280" s="1"/>
  <c r="N282"/>
  <c r="E280"/>
  <c r="F279"/>
  <c r="M283"/>
  <c r="B282"/>
  <c r="D281"/>
  <c r="E281" s="1"/>
  <c r="H281"/>
  <c r="C281"/>
  <c r="Q280" l="1"/>
  <c r="P280"/>
  <c r="Q279"/>
  <c r="P279"/>
  <c r="S162"/>
  <c r="R161"/>
  <c r="I281"/>
  <c r="J281"/>
  <c r="K281" s="1"/>
  <c r="N283"/>
  <c r="M284"/>
  <c r="B283"/>
  <c r="D282"/>
  <c r="E282" s="1"/>
  <c r="C282"/>
  <c r="H282"/>
  <c r="P164" l="1"/>
  <c r="Q164" s="1"/>
  <c r="G281"/>
  <c r="O281" s="1"/>
  <c r="I282"/>
  <c r="F281"/>
  <c r="N284"/>
  <c r="J282"/>
  <c r="K282" s="1"/>
  <c r="M285"/>
  <c r="B284"/>
  <c r="D283"/>
  <c r="J283" s="1"/>
  <c r="H283"/>
  <c r="C283"/>
  <c r="Q281" l="1"/>
  <c r="P281"/>
  <c r="S163"/>
  <c r="R162"/>
  <c r="F283"/>
  <c r="G282"/>
  <c r="O282" s="1"/>
  <c r="K283"/>
  <c r="N285"/>
  <c r="I283"/>
  <c r="G283" s="1"/>
  <c r="O283" s="1"/>
  <c r="E283"/>
  <c r="F282"/>
  <c r="M286"/>
  <c r="B285"/>
  <c r="D284"/>
  <c r="J284" s="1"/>
  <c r="C284"/>
  <c r="H284"/>
  <c r="F284" s="1"/>
  <c r="Q282" l="1"/>
  <c r="P282"/>
  <c r="Q283"/>
  <c r="P283"/>
  <c r="P165"/>
  <c r="Q165" s="1"/>
  <c r="K284"/>
  <c r="N286"/>
  <c r="I284"/>
  <c r="G284" s="1"/>
  <c r="O284" s="1"/>
  <c r="E284"/>
  <c r="M287"/>
  <c r="B286"/>
  <c r="D285"/>
  <c r="E285" s="1"/>
  <c r="H285"/>
  <c r="C285"/>
  <c r="Q284" l="1"/>
  <c r="P284"/>
  <c r="S164"/>
  <c r="R163"/>
  <c r="I285"/>
  <c r="J285"/>
  <c r="K285" s="1"/>
  <c r="N287"/>
  <c r="M288"/>
  <c r="B287"/>
  <c r="D286"/>
  <c r="E286" s="1"/>
  <c r="C286"/>
  <c r="H286"/>
  <c r="G285" l="1"/>
  <c r="O285" s="1"/>
  <c r="Q285" s="1"/>
  <c r="P166"/>
  <c r="Q166" s="1"/>
  <c r="J286"/>
  <c r="K286" s="1"/>
  <c r="I286"/>
  <c r="F285"/>
  <c r="N288"/>
  <c r="M289"/>
  <c r="B288"/>
  <c r="D287"/>
  <c r="E287" s="1"/>
  <c r="H287"/>
  <c r="C287"/>
  <c r="P285" l="1"/>
  <c r="S165"/>
  <c r="R164"/>
  <c r="F286"/>
  <c r="I287"/>
  <c r="J287"/>
  <c r="K287" s="1"/>
  <c r="G287" s="1"/>
  <c r="O287" s="1"/>
  <c r="G286"/>
  <c r="O286" s="1"/>
  <c r="N289"/>
  <c r="M290"/>
  <c r="B289"/>
  <c r="D288"/>
  <c r="E288" s="1"/>
  <c r="C288"/>
  <c r="H288"/>
  <c r="I288" l="1"/>
  <c r="Q286"/>
  <c r="P286"/>
  <c r="Q287"/>
  <c r="P287"/>
  <c r="P167"/>
  <c r="Q167" s="1"/>
  <c r="F287"/>
  <c r="N290"/>
  <c r="J288"/>
  <c r="K288" s="1"/>
  <c r="G288" s="1"/>
  <c r="O288" s="1"/>
  <c r="M291"/>
  <c r="B290"/>
  <c r="D289"/>
  <c r="J289" s="1"/>
  <c r="H289"/>
  <c r="C289"/>
  <c r="Q288" l="1"/>
  <c r="P288"/>
  <c r="S166"/>
  <c r="R165"/>
  <c r="F289"/>
  <c r="K289"/>
  <c r="N291"/>
  <c r="I289"/>
  <c r="G289" s="1"/>
  <c r="O289" s="1"/>
  <c r="E289"/>
  <c r="F288"/>
  <c r="M292"/>
  <c r="B291"/>
  <c r="D290"/>
  <c r="J290" s="1"/>
  <c r="C290"/>
  <c r="H290"/>
  <c r="Q289" l="1"/>
  <c r="P289"/>
  <c r="P168"/>
  <c r="Q168" s="1"/>
  <c r="K290"/>
  <c r="N292"/>
  <c r="F290"/>
  <c r="I290"/>
  <c r="E290"/>
  <c r="M293"/>
  <c r="B292"/>
  <c r="D291"/>
  <c r="J291" s="1"/>
  <c r="H291"/>
  <c r="C291"/>
  <c r="S167" l="1"/>
  <c r="R166"/>
  <c r="G290"/>
  <c r="O290" s="1"/>
  <c r="K291"/>
  <c r="N293"/>
  <c r="F291"/>
  <c r="I291"/>
  <c r="E291"/>
  <c r="M294"/>
  <c r="B293"/>
  <c r="D292"/>
  <c r="J292" s="1"/>
  <c r="C292"/>
  <c r="H292"/>
  <c r="Q290" l="1"/>
  <c r="P290"/>
  <c r="P169"/>
  <c r="Q169" s="1"/>
  <c r="K292"/>
  <c r="G291"/>
  <c r="O291" s="1"/>
  <c r="N294"/>
  <c r="F292"/>
  <c r="I292"/>
  <c r="G292" s="1"/>
  <c r="O292" s="1"/>
  <c r="E292"/>
  <c r="M295"/>
  <c r="B294"/>
  <c r="D293"/>
  <c r="J293" s="1"/>
  <c r="H293"/>
  <c r="C293"/>
  <c r="Q292" l="1"/>
  <c r="P292"/>
  <c r="Q291"/>
  <c r="P291"/>
  <c r="S168"/>
  <c r="R167"/>
  <c r="K293"/>
  <c r="N295"/>
  <c r="F293"/>
  <c r="I293"/>
  <c r="E293"/>
  <c r="M296"/>
  <c r="B295"/>
  <c r="D294"/>
  <c r="J294" s="1"/>
  <c r="C294"/>
  <c r="H294"/>
  <c r="P170" l="1"/>
  <c r="Q170" s="1"/>
  <c r="K294"/>
  <c r="G293"/>
  <c r="O293" s="1"/>
  <c r="N296"/>
  <c r="F294"/>
  <c r="I294"/>
  <c r="G294" s="1"/>
  <c r="O294" s="1"/>
  <c r="E294"/>
  <c r="M297"/>
  <c r="B296"/>
  <c r="D295"/>
  <c r="J295" s="1"/>
  <c r="H295"/>
  <c r="C295"/>
  <c r="Q294" l="1"/>
  <c r="P294"/>
  <c r="Q293"/>
  <c r="P293"/>
  <c r="S169"/>
  <c r="R168"/>
  <c r="K295"/>
  <c r="N297"/>
  <c r="F295"/>
  <c r="I295"/>
  <c r="E295"/>
  <c r="M298"/>
  <c r="B297"/>
  <c r="D296"/>
  <c r="J296" s="1"/>
  <c r="C296"/>
  <c r="H296"/>
  <c r="P171" l="1"/>
  <c r="Q171" s="1"/>
  <c r="K296"/>
  <c r="G295"/>
  <c r="O295" s="1"/>
  <c r="N298"/>
  <c r="F296"/>
  <c r="I296"/>
  <c r="G296" s="1"/>
  <c r="O296" s="1"/>
  <c r="E296"/>
  <c r="M299"/>
  <c r="B298"/>
  <c r="D297"/>
  <c r="J297" s="1"/>
  <c r="H297"/>
  <c r="C297"/>
  <c r="Q296" l="1"/>
  <c r="P296"/>
  <c r="P295"/>
  <c r="Q295"/>
  <c r="S170"/>
  <c r="R169"/>
  <c r="K297"/>
  <c r="N299"/>
  <c r="F297"/>
  <c r="I297"/>
  <c r="E297"/>
  <c r="M300"/>
  <c r="B299"/>
  <c r="D298"/>
  <c r="J298" s="1"/>
  <c r="C298"/>
  <c r="H298"/>
  <c r="P172" l="1"/>
  <c r="Q172" s="1"/>
  <c r="K298"/>
  <c r="G297"/>
  <c r="O297" s="1"/>
  <c r="N300"/>
  <c r="F298"/>
  <c r="I298"/>
  <c r="G298" s="1"/>
  <c r="O298" s="1"/>
  <c r="E298"/>
  <c r="M301"/>
  <c r="B300"/>
  <c r="D299"/>
  <c r="J299" s="1"/>
  <c r="H299"/>
  <c r="C299"/>
  <c r="Q298" l="1"/>
  <c r="P298"/>
  <c r="P297"/>
  <c r="Q297"/>
  <c r="S171"/>
  <c r="R170"/>
  <c r="K299"/>
  <c r="N301"/>
  <c r="F299"/>
  <c r="I299"/>
  <c r="E299"/>
  <c r="M302"/>
  <c r="B301"/>
  <c r="D300"/>
  <c r="J300" s="1"/>
  <c r="C300"/>
  <c r="H300"/>
  <c r="P173" l="1"/>
  <c r="Q173" s="1"/>
  <c r="K300"/>
  <c r="G299"/>
  <c r="O299" s="1"/>
  <c r="F300"/>
  <c r="N302"/>
  <c r="I300"/>
  <c r="G300" s="1"/>
  <c r="O300" s="1"/>
  <c r="E300"/>
  <c r="M303"/>
  <c r="B302"/>
  <c r="D301"/>
  <c r="E301" s="1"/>
  <c r="H301"/>
  <c r="C301"/>
  <c r="Q300" l="1"/>
  <c r="P300"/>
  <c r="P299"/>
  <c r="Q299"/>
  <c r="S172"/>
  <c r="R171"/>
  <c r="I301"/>
  <c r="N303"/>
  <c r="J301"/>
  <c r="K301" s="1"/>
  <c r="M304"/>
  <c r="B303"/>
  <c r="D302"/>
  <c r="J302" s="1"/>
  <c r="C302"/>
  <c r="H302"/>
  <c r="F302" s="1"/>
  <c r="P174" l="1"/>
  <c r="Q174" s="1"/>
  <c r="I302"/>
  <c r="G301"/>
  <c r="O301" s="1"/>
  <c r="K302"/>
  <c r="G302" s="1"/>
  <c r="O302" s="1"/>
  <c r="N304"/>
  <c r="E302"/>
  <c r="F301"/>
  <c r="M305"/>
  <c r="B304"/>
  <c r="D303"/>
  <c r="E303" s="1"/>
  <c r="H303"/>
  <c r="C303"/>
  <c r="Q302" l="1"/>
  <c r="P302"/>
  <c r="P301"/>
  <c r="Q301"/>
  <c r="S173"/>
  <c r="R172"/>
  <c r="I303"/>
  <c r="J303"/>
  <c r="F303" s="1"/>
  <c r="N305"/>
  <c r="K303"/>
  <c r="M306"/>
  <c r="B305"/>
  <c r="D304"/>
  <c r="E304" s="1"/>
  <c r="C304"/>
  <c r="H304"/>
  <c r="I304" s="1"/>
  <c r="P175" l="1"/>
  <c r="Q175" s="1"/>
  <c r="J304"/>
  <c r="K304" s="1"/>
  <c r="G304" s="1"/>
  <c r="O304" s="1"/>
  <c r="G303"/>
  <c r="O303" s="1"/>
  <c r="N306"/>
  <c r="F304"/>
  <c r="M307"/>
  <c r="B306"/>
  <c r="D305"/>
  <c r="E305" s="1"/>
  <c r="H305"/>
  <c r="C305"/>
  <c r="Q304" l="1"/>
  <c r="P304"/>
  <c r="P303"/>
  <c r="Q303"/>
  <c r="S174"/>
  <c r="R173"/>
  <c r="I305"/>
  <c r="N307"/>
  <c r="J305"/>
  <c r="M308"/>
  <c r="B307"/>
  <c r="D306"/>
  <c r="E306" s="1"/>
  <c r="C306"/>
  <c r="H306"/>
  <c r="P176" l="1"/>
  <c r="Q176" s="1"/>
  <c r="I306"/>
  <c r="N308"/>
  <c r="J306"/>
  <c r="K306" s="1"/>
  <c r="F305"/>
  <c r="K305"/>
  <c r="G305" s="1"/>
  <c r="O305" s="1"/>
  <c r="M309"/>
  <c r="B308"/>
  <c r="D307"/>
  <c r="J307" s="1"/>
  <c r="H307"/>
  <c r="C307"/>
  <c r="P305" l="1"/>
  <c r="Q305"/>
  <c r="S175"/>
  <c r="R174"/>
  <c r="G306"/>
  <c r="O306" s="1"/>
  <c r="I307"/>
  <c r="N309"/>
  <c r="K307"/>
  <c r="G307" s="1"/>
  <c r="O307" s="1"/>
  <c r="F307"/>
  <c r="E307"/>
  <c r="F306"/>
  <c r="M310"/>
  <c r="B309"/>
  <c r="D308"/>
  <c r="J308" s="1"/>
  <c r="C308"/>
  <c r="H308"/>
  <c r="Q306" l="1"/>
  <c r="P306"/>
  <c r="P307"/>
  <c r="Q307"/>
  <c r="P177"/>
  <c r="Q177" s="1"/>
  <c r="K308"/>
  <c r="N310"/>
  <c r="F308"/>
  <c r="I308"/>
  <c r="E308"/>
  <c r="M311"/>
  <c r="B310"/>
  <c r="D309"/>
  <c r="J309" s="1"/>
  <c r="H309"/>
  <c r="C309"/>
  <c r="S176" l="1"/>
  <c r="R175"/>
  <c r="G308"/>
  <c r="O308" s="1"/>
  <c r="K309"/>
  <c r="I309"/>
  <c r="N311"/>
  <c r="F309"/>
  <c r="E309"/>
  <c r="M312"/>
  <c r="B311"/>
  <c r="D310"/>
  <c r="J310" s="1"/>
  <c r="C310"/>
  <c r="H310"/>
  <c r="Q308" l="1"/>
  <c r="P308"/>
  <c r="P178"/>
  <c r="Q178" s="1"/>
  <c r="K310"/>
  <c r="G309"/>
  <c r="O309" s="1"/>
  <c r="N312"/>
  <c r="F310"/>
  <c r="I310"/>
  <c r="G310" s="1"/>
  <c r="O310" s="1"/>
  <c r="E310"/>
  <c r="M313"/>
  <c r="B312"/>
  <c r="D311"/>
  <c r="J311" s="1"/>
  <c r="H311"/>
  <c r="C311"/>
  <c r="Q310" l="1"/>
  <c r="P310"/>
  <c r="P309"/>
  <c r="Q309"/>
  <c r="S177"/>
  <c r="R176"/>
  <c r="I311"/>
  <c r="N313"/>
  <c r="K311"/>
  <c r="F311"/>
  <c r="E311"/>
  <c r="M314"/>
  <c r="B313"/>
  <c r="D312"/>
  <c r="E312" s="1"/>
  <c r="C312"/>
  <c r="H312"/>
  <c r="P179" l="1"/>
  <c r="Q179" s="1"/>
  <c r="I312"/>
  <c r="G311"/>
  <c r="O311" s="1"/>
  <c r="N314"/>
  <c r="J312"/>
  <c r="K312" s="1"/>
  <c r="M315"/>
  <c r="B314"/>
  <c r="D313"/>
  <c r="J313" s="1"/>
  <c r="H313"/>
  <c r="C313"/>
  <c r="P311" l="1"/>
  <c r="Q311"/>
  <c r="S178"/>
  <c r="R177"/>
  <c r="G312"/>
  <c r="O312" s="1"/>
  <c r="I313"/>
  <c r="N315"/>
  <c r="K313"/>
  <c r="G313" s="1"/>
  <c r="O313" s="1"/>
  <c r="F313"/>
  <c r="E313"/>
  <c r="F312"/>
  <c r="M316"/>
  <c r="B315"/>
  <c r="D314"/>
  <c r="J314" s="1"/>
  <c r="C314"/>
  <c r="H314"/>
  <c r="Q312" l="1"/>
  <c r="P312"/>
  <c r="P313"/>
  <c r="Q313"/>
  <c r="P180"/>
  <c r="Q180" s="1"/>
  <c r="K314"/>
  <c r="N316"/>
  <c r="F314"/>
  <c r="I314"/>
  <c r="G314" s="1"/>
  <c r="O314" s="1"/>
  <c r="E314"/>
  <c r="M317"/>
  <c r="B316"/>
  <c r="D315"/>
  <c r="J315" s="1"/>
  <c r="H315"/>
  <c r="C315"/>
  <c r="Q314" l="1"/>
  <c r="P314"/>
  <c r="S179"/>
  <c r="R178"/>
  <c r="I315"/>
  <c r="N317"/>
  <c r="K315"/>
  <c r="F315"/>
  <c r="E315"/>
  <c r="M318"/>
  <c r="B317"/>
  <c r="D316"/>
  <c r="E316" s="1"/>
  <c r="C316"/>
  <c r="H316"/>
  <c r="P181" l="1"/>
  <c r="Q181" s="1"/>
  <c r="I316"/>
  <c r="G315"/>
  <c r="O315" s="1"/>
  <c r="N318"/>
  <c r="J316"/>
  <c r="K316" s="1"/>
  <c r="G316" s="1"/>
  <c r="O316" s="1"/>
  <c r="M319"/>
  <c r="B318"/>
  <c r="D317"/>
  <c r="J317" s="1"/>
  <c r="H317"/>
  <c r="I317" s="1"/>
  <c r="C317"/>
  <c r="Q316" l="1"/>
  <c r="P316"/>
  <c r="P315"/>
  <c r="Q315"/>
  <c r="S180"/>
  <c r="R179"/>
  <c r="N319"/>
  <c r="K317"/>
  <c r="G317" s="1"/>
  <c r="O317" s="1"/>
  <c r="F317"/>
  <c r="E317"/>
  <c r="F316"/>
  <c r="M320"/>
  <c r="B319"/>
  <c r="D318"/>
  <c r="J318" s="1"/>
  <c r="C318"/>
  <c r="H318"/>
  <c r="K318" l="1"/>
  <c r="P317"/>
  <c r="Q317"/>
  <c r="P182"/>
  <c r="Q182" s="1"/>
  <c r="N320"/>
  <c r="F318"/>
  <c r="I318"/>
  <c r="G318" s="1"/>
  <c r="O318" s="1"/>
  <c r="E318"/>
  <c r="M321"/>
  <c r="B320"/>
  <c r="D319"/>
  <c r="J319" s="1"/>
  <c r="H319"/>
  <c r="C319"/>
  <c r="Q318" l="1"/>
  <c r="P318"/>
  <c r="S181"/>
  <c r="R180"/>
  <c r="I319"/>
  <c r="N321"/>
  <c r="K319"/>
  <c r="F319"/>
  <c r="E319"/>
  <c r="M322"/>
  <c r="B321"/>
  <c r="D320"/>
  <c r="E320" s="1"/>
  <c r="C320"/>
  <c r="H320"/>
  <c r="P183" l="1"/>
  <c r="Q183" s="1"/>
  <c r="G319"/>
  <c r="O319" s="1"/>
  <c r="I320"/>
  <c r="N322"/>
  <c r="J320"/>
  <c r="K320" s="1"/>
  <c r="M323"/>
  <c r="B322"/>
  <c r="D321"/>
  <c r="J321" s="1"/>
  <c r="H321"/>
  <c r="C321"/>
  <c r="P319" l="1"/>
  <c r="Q319"/>
  <c r="S182"/>
  <c r="R181"/>
  <c r="I321"/>
  <c r="G320"/>
  <c r="O320" s="1"/>
  <c r="N323"/>
  <c r="K321"/>
  <c r="F321"/>
  <c r="E321"/>
  <c r="F320"/>
  <c r="M324"/>
  <c r="B323"/>
  <c r="D322"/>
  <c r="J322" s="1"/>
  <c r="C322"/>
  <c r="H322"/>
  <c r="Q320" l="1"/>
  <c r="P320"/>
  <c r="P184"/>
  <c r="Q184" s="1"/>
  <c r="F322"/>
  <c r="K322"/>
  <c r="G321"/>
  <c r="O321" s="1"/>
  <c r="I322"/>
  <c r="G322" s="1"/>
  <c r="O322" s="1"/>
  <c r="N324"/>
  <c r="E322"/>
  <c r="M325"/>
  <c r="B324"/>
  <c r="D323"/>
  <c r="E323" s="1"/>
  <c r="H323"/>
  <c r="C323"/>
  <c r="P321" l="1"/>
  <c r="Q321"/>
  <c r="Q322"/>
  <c r="P322"/>
  <c r="S183"/>
  <c r="R182"/>
  <c r="I323"/>
  <c r="N325"/>
  <c r="J323"/>
  <c r="M326"/>
  <c r="B325"/>
  <c r="D324"/>
  <c r="E324" s="1"/>
  <c r="C324"/>
  <c r="H324"/>
  <c r="I324" l="1"/>
  <c r="N326"/>
  <c r="J324"/>
  <c r="K324" s="1"/>
  <c r="G324" s="1"/>
  <c r="O324" s="1"/>
  <c r="K323"/>
  <c r="G323" s="1"/>
  <c r="O323" s="1"/>
  <c r="F323"/>
  <c r="M327"/>
  <c r="B326"/>
  <c r="D325"/>
  <c r="J325" s="1"/>
  <c r="H325"/>
  <c r="C325"/>
  <c r="Q324" l="1"/>
  <c r="P324"/>
  <c r="P323"/>
  <c r="Q323"/>
  <c r="P185"/>
  <c r="Q185" s="1"/>
  <c r="S184"/>
  <c r="R183"/>
  <c r="I325"/>
  <c r="N327"/>
  <c r="K325"/>
  <c r="G325" s="1"/>
  <c r="O325" s="1"/>
  <c r="F325"/>
  <c r="E325"/>
  <c r="F324"/>
  <c r="M328"/>
  <c r="B327"/>
  <c r="D326"/>
  <c r="E326" s="1"/>
  <c r="C326"/>
  <c r="H326"/>
  <c r="P325" l="1"/>
  <c r="Q325"/>
  <c r="P186"/>
  <c r="Q186" s="1"/>
  <c r="J326"/>
  <c r="I326"/>
  <c r="K326"/>
  <c r="N328"/>
  <c r="F326"/>
  <c r="M329"/>
  <c r="B328"/>
  <c r="D327"/>
  <c r="J327" s="1"/>
  <c r="H327"/>
  <c r="C327"/>
  <c r="P187" l="1"/>
  <c r="Q187" s="1"/>
  <c r="S185"/>
  <c r="R184"/>
  <c r="G326"/>
  <c r="O326" s="1"/>
  <c r="I327"/>
  <c r="K327"/>
  <c r="N329"/>
  <c r="F327"/>
  <c r="E327"/>
  <c r="M330"/>
  <c r="B329"/>
  <c r="D328"/>
  <c r="J328" s="1"/>
  <c r="C328"/>
  <c r="H328"/>
  <c r="P188" l="1"/>
  <c r="Q188" s="1"/>
  <c r="Q326"/>
  <c r="P326"/>
  <c r="G327"/>
  <c r="O327" s="1"/>
  <c r="K328"/>
  <c r="N330"/>
  <c r="F328"/>
  <c r="I328"/>
  <c r="E328"/>
  <c r="M331"/>
  <c r="B330"/>
  <c r="D329"/>
  <c r="J329" s="1"/>
  <c r="H329"/>
  <c r="C329"/>
  <c r="P189" l="1"/>
  <c r="Q189" s="1"/>
  <c r="Q327"/>
  <c r="P327"/>
  <c r="R186"/>
  <c r="S186"/>
  <c r="R185"/>
  <c r="G328"/>
  <c r="O328" s="1"/>
  <c r="K329"/>
  <c r="I329"/>
  <c r="N331"/>
  <c r="F329"/>
  <c r="E329"/>
  <c r="M332"/>
  <c r="B331"/>
  <c r="D330"/>
  <c r="J330" s="1"/>
  <c r="C330"/>
  <c r="H330"/>
  <c r="P190" l="1"/>
  <c r="Q190" s="1"/>
  <c r="P328"/>
  <c r="Q328"/>
  <c r="S187"/>
  <c r="R187"/>
  <c r="G329"/>
  <c r="O329" s="1"/>
  <c r="F330"/>
  <c r="K330"/>
  <c r="I330"/>
  <c r="N332"/>
  <c r="E330"/>
  <c r="M333"/>
  <c r="B332"/>
  <c r="D331"/>
  <c r="E331" s="1"/>
  <c r="H331"/>
  <c r="C331"/>
  <c r="P191" l="1"/>
  <c r="Q191" s="1"/>
  <c r="Q329"/>
  <c r="P329"/>
  <c r="S188"/>
  <c r="R188"/>
  <c r="G330"/>
  <c r="O330" s="1"/>
  <c r="I331"/>
  <c r="N333"/>
  <c r="J331"/>
  <c r="M334"/>
  <c r="B333"/>
  <c r="D332"/>
  <c r="E332" s="1"/>
  <c r="C332"/>
  <c r="H332"/>
  <c r="P192" l="1"/>
  <c r="Q192" s="1"/>
  <c r="P330"/>
  <c r="Q330"/>
  <c r="S189"/>
  <c r="R189"/>
  <c r="I332"/>
  <c r="N334"/>
  <c r="J332"/>
  <c r="K332" s="1"/>
  <c r="K331"/>
  <c r="G331" s="1"/>
  <c r="O331" s="1"/>
  <c r="F331"/>
  <c r="M335"/>
  <c r="B334"/>
  <c r="D333"/>
  <c r="J333" s="1"/>
  <c r="H333"/>
  <c r="C333"/>
  <c r="P193" l="1"/>
  <c r="Q193" s="1"/>
  <c r="Q331"/>
  <c r="P331"/>
  <c r="S190"/>
  <c r="R190"/>
  <c r="G332"/>
  <c r="O332" s="1"/>
  <c r="I333"/>
  <c r="N335"/>
  <c r="K333"/>
  <c r="G333" s="1"/>
  <c r="O333" s="1"/>
  <c r="F333"/>
  <c r="E333"/>
  <c r="F332"/>
  <c r="M336"/>
  <c r="B335"/>
  <c r="D334"/>
  <c r="E334" s="1"/>
  <c r="C334"/>
  <c r="H334"/>
  <c r="P194" l="1"/>
  <c r="Q194" s="1"/>
  <c r="Q333"/>
  <c r="P333"/>
  <c r="P332"/>
  <c r="Q332"/>
  <c r="S191"/>
  <c r="R191"/>
  <c r="I334"/>
  <c r="J334"/>
  <c r="K334" s="1"/>
  <c r="N336"/>
  <c r="M337"/>
  <c r="B336"/>
  <c r="D335"/>
  <c r="J335" s="1"/>
  <c r="H335"/>
  <c r="C335"/>
  <c r="P195" l="1"/>
  <c r="Q195" s="1"/>
  <c r="S192"/>
  <c r="G334"/>
  <c r="O334" s="1"/>
  <c r="I335"/>
  <c r="F334"/>
  <c r="N337"/>
  <c r="K335"/>
  <c r="F335"/>
  <c r="E335"/>
  <c r="M338"/>
  <c r="B337"/>
  <c r="D336"/>
  <c r="E336" s="1"/>
  <c r="C336"/>
  <c r="H336"/>
  <c r="P196" l="1"/>
  <c r="Q196" s="1"/>
  <c r="P334"/>
  <c r="Q334"/>
  <c r="S193"/>
  <c r="R192"/>
  <c r="G335"/>
  <c r="O335" s="1"/>
  <c r="I336"/>
  <c r="N338"/>
  <c r="J336"/>
  <c r="K336" s="1"/>
  <c r="M339"/>
  <c r="B338"/>
  <c r="D337"/>
  <c r="J337" s="1"/>
  <c r="H337"/>
  <c r="C337"/>
  <c r="P197" l="1"/>
  <c r="Q197" s="1"/>
  <c r="Q335"/>
  <c r="P335"/>
  <c r="S194"/>
  <c r="R193"/>
  <c r="I337"/>
  <c r="G336"/>
  <c r="O336" s="1"/>
  <c r="N339"/>
  <c r="K337"/>
  <c r="F337"/>
  <c r="E337"/>
  <c r="F336"/>
  <c r="M340"/>
  <c r="B339"/>
  <c r="D338"/>
  <c r="J338" s="1"/>
  <c r="C338"/>
  <c r="H338"/>
  <c r="P198" l="1"/>
  <c r="Q198" s="1"/>
  <c r="P336"/>
  <c r="Q336"/>
  <c r="S195"/>
  <c r="R195"/>
  <c r="R194"/>
  <c r="K338"/>
  <c r="G337"/>
  <c r="O337" s="1"/>
  <c r="N340"/>
  <c r="F338"/>
  <c r="I338"/>
  <c r="G338" s="1"/>
  <c r="O338" s="1"/>
  <c r="E338"/>
  <c r="M341"/>
  <c r="B340"/>
  <c r="D339"/>
  <c r="J339" s="1"/>
  <c r="H339"/>
  <c r="C339"/>
  <c r="P199" l="1"/>
  <c r="Q199" s="1"/>
  <c r="P338"/>
  <c r="Q338"/>
  <c r="Q337"/>
  <c r="P337"/>
  <c r="S196"/>
  <c r="I339"/>
  <c r="N341"/>
  <c r="K339"/>
  <c r="F339"/>
  <c r="E339"/>
  <c r="M342"/>
  <c r="B341"/>
  <c r="D340"/>
  <c r="E340" s="1"/>
  <c r="C340"/>
  <c r="H340"/>
  <c r="P200" l="1"/>
  <c r="Q200" s="1"/>
  <c r="R197"/>
  <c r="S197"/>
  <c r="R196"/>
  <c r="I340"/>
  <c r="G339"/>
  <c r="O339" s="1"/>
  <c r="N342"/>
  <c r="J340"/>
  <c r="K340" s="1"/>
  <c r="M343"/>
  <c r="B342"/>
  <c r="D341"/>
  <c r="J341" s="1"/>
  <c r="H341"/>
  <c r="C341"/>
  <c r="I341" l="1"/>
  <c r="G340"/>
  <c r="O340" s="1"/>
  <c r="P201"/>
  <c r="Q201" s="1"/>
  <c r="Q340"/>
  <c r="P340"/>
  <c r="Q339"/>
  <c r="P339"/>
  <c r="S198"/>
  <c r="R198"/>
  <c r="N343"/>
  <c r="K341"/>
  <c r="G341" s="1"/>
  <c r="O341" s="1"/>
  <c r="F341"/>
  <c r="E341"/>
  <c r="F340"/>
  <c r="M344"/>
  <c r="B343"/>
  <c r="D342"/>
  <c r="J342" s="1"/>
  <c r="C342"/>
  <c r="H342"/>
  <c r="P202" l="1"/>
  <c r="Q202" s="1"/>
  <c r="Q341"/>
  <c r="P341"/>
  <c r="S199"/>
  <c r="R199"/>
  <c r="K342"/>
  <c r="N344"/>
  <c r="F342"/>
  <c r="I342"/>
  <c r="G342" s="1"/>
  <c r="O342" s="1"/>
  <c r="E342"/>
  <c r="M345"/>
  <c r="B344"/>
  <c r="D343"/>
  <c r="J343" s="1"/>
  <c r="H343"/>
  <c r="C343"/>
  <c r="P203" l="1"/>
  <c r="Q203" s="1"/>
  <c r="Q342"/>
  <c r="P342"/>
  <c r="S200"/>
  <c r="R200"/>
  <c r="I343"/>
  <c r="N345"/>
  <c r="K343"/>
  <c r="F343"/>
  <c r="E343"/>
  <c r="M346"/>
  <c r="B345"/>
  <c r="D344"/>
  <c r="E344" s="1"/>
  <c r="C344"/>
  <c r="H344"/>
  <c r="P204" l="1"/>
  <c r="Q204" s="1"/>
  <c r="S201"/>
  <c r="R201"/>
  <c r="I344"/>
  <c r="G343"/>
  <c r="O343" s="1"/>
  <c r="N346"/>
  <c r="J344"/>
  <c r="K344" s="1"/>
  <c r="G344" s="1"/>
  <c r="O344" s="1"/>
  <c r="M347"/>
  <c r="B346"/>
  <c r="D345"/>
  <c r="J345" s="1"/>
  <c r="H345"/>
  <c r="C345"/>
  <c r="P205" l="1"/>
  <c r="Q205" s="1"/>
  <c r="Q344"/>
  <c r="P344"/>
  <c r="Q343"/>
  <c r="P343"/>
  <c r="S202"/>
  <c r="R202"/>
  <c r="I345"/>
  <c r="N347"/>
  <c r="K345"/>
  <c r="G345" s="1"/>
  <c r="O345" s="1"/>
  <c r="F345"/>
  <c r="E345"/>
  <c r="F344"/>
  <c r="M348"/>
  <c r="B347"/>
  <c r="D346"/>
  <c r="J346" s="1"/>
  <c r="C346"/>
  <c r="H346"/>
  <c r="K346" l="1"/>
  <c r="P206"/>
  <c r="Q206" s="1"/>
  <c r="Q345"/>
  <c r="P345"/>
  <c r="S203"/>
  <c r="R203"/>
  <c r="N348"/>
  <c r="F346"/>
  <c r="I346"/>
  <c r="G346" s="1"/>
  <c r="O346" s="1"/>
  <c r="E346"/>
  <c r="M349"/>
  <c r="B348"/>
  <c r="D347"/>
  <c r="J347" s="1"/>
  <c r="H347"/>
  <c r="C347"/>
  <c r="P207" l="1"/>
  <c r="Q207" s="1"/>
  <c r="Q346"/>
  <c r="P346"/>
  <c r="S204"/>
  <c r="R204"/>
  <c r="I347"/>
  <c r="N349"/>
  <c r="K347"/>
  <c r="F347"/>
  <c r="E347"/>
  <c r="M350"/>
  <c r="B349"/>
  <c r="D348"/>
  <c r="E348" s="1"/>
  <c r="C348"/>
  <c r="H348"/>
  <c r="P208" l="1"/>
  <c r="Q208" s="1"/>
  <c r="S205"/>
  <c r="R205"/>
  <c r="G347"/>
  <c r="O347" s="1"/>
  <c r="I348"/>
  <c r="N350"/>
  <c r="J348"/>
  <c r="K348" s="1"/>
  <c r="M351"/>
  <c r="B350"/>
  <c r="D349"/>
  <c r="J349" s="1"/>
  <c r="H349"/>
  <c r="C349"/>
  <c r="P209" l="1"/>
  <c r="Q209" s="1"/>
  <c r="Q347"/>
  <c r="P347"/>
  <c r="S206"/>
  <c r="R206"/>
  <c r="I349"/>
  <c r="G348"/>
  <c r="O348" s="1"/>
  <c r="N351"/>
  <c r="K349"/>
  <c r="F349"/>
  <c r="E349"/>
  <c r="F348"/>
  <c r="M352"/>
  <c r="B351"/>
  <c r="D350"/>
  <c r="J350" s="1"/>
  <c r="C350"/>
  <c r="H350"/>
  <c r="K350" l="1"/>
  <c r="G349"/>
  <c r="O349" s="1"/>
  <c r="P210"/>
  <c r="Q210" s="1"/>
  <c r="Q349"/>
  <c r="P349"/>
  <c r="Q348"/>
  <c r="P348"/>
  <c r="R207"/>
  <c r="S207"/>
  <c r="N352"/>
  <c r="F350"/>
  <c r="I350"/>
  <c r="E350"/>
  <c r="M353"/>
  <c r="B352"/>
  <c r="D351"/>
  <c r="J351" s="1"/>
  <c r="H351"/>
  <c r="C351"/>
  <c r="G350" l="1"/>
  <c r="O350" s="1"/>
  <c r="P350" s="1"/>
  <c r="P211"/>
  <c r="Q211" s="1"/>
  <c r="Q350"/>
  <c r="S208"/>
  <c r="R208"/>
  <c r="I351"/>
  <c r="N353"/>
  <c r="K351"/>
  <c r="F351"/>
  <c r="E351"/>
  <c r="M354"/>
  <c r="B353"/>
  <c r="D352"/>
  <c r="E352" s="1"/>
  <c r="C352"/>
  <c r="H352"/>
  <c r="P212" l="1"/>
  <c r="Q212" s="1"/>
  <c r="S209"/>
  <c r="R209"/>
  <c r="I352"/>
  <c r="G351"/>
  <c r="O351" s="1"/>
  <c r="N354"/>
  <c r="J352"/>
  <c r="K352" s="1"/>
  <c r="M355"/>
  <c r="B354"/>
  <c r="D353"/>
  <c r="J353" s="1"/>
  <c r="H353"/>
  <c r="C353"/>
  <c r="G352" l="1"/>
  <c r="O352" s="1"/>
  <c r="P352" s="1"/>
  <c r="P213"/>
  <c r="Q213" s="1"/>
  <c r="Q352"/>
  <c r="Q351"/>
  <c r="P351"/>
  <c r="S210"/>
  <c r="R210"/>
  <c r="I353"/>
  <c r="N355"/>
  <c r="K353"/>
  <c r="G353" s="1"/>
  <c r="O353" s="1"/>
  <c r="F353"/>
  <c r="E353"/>
  <c r="F352"/>
  <c r="M356"/>
  <c r="B355"/>
  <c r="D354"/>
  <c r="J354" s="1"/>
  <c r="C354"/>
  <c r="H354"/>
  <c r="K354" l="1"/>
  <c r="P214"/>
  <c r="Q214" s="1"/>
  <c r="Q353"/>
  <c r="P353"/>
  <c r="S211"/>
  <c r="R211"/>
  <c r="N356"/>
  <c r="F354"/>
  <c r="I354"/>
  <c r="G354" s="1"/>
  <c r="O354" s="1"/>
  <c r="E354"/>
  <c r="M357"/>
  <c r="B356"/>
  <c r="D355"/>
  <c r="J355" s="1"/>
  <c r="H355"/>
  <c r="C355"/>
  <c r="P215" l="1"/>
  <c r="Q215" s="1"/>
  <c r="Q354"/>
  <c r="P354"/>
  <c r="S212"/>
  <c r="I355"/>
  <c r="N357"/>
  <c r="K355"/>
  <c r="F355"/>
  <c r="E355"/>
  <c r="M358"/>
  <c r="B357"/>
  <c r="D356"/>
  <c r="E356" s="1"/>
  <c r="C356"/>
  <c r="H356"/>
  <c r="P216" l="1"/>
  <c r="Q216" s="1"/>
  <c r="S213"/>
  <c r="R213"/>
  <c r="R212"/>
  <c r="I356"/>
  <c r="G355"/>
  <c r="O355" s="1"/>
  <c r="N358"/>
  <c r="J356"/>
  <c r="K356" s="1"/>
  <c r="M359"/>
  <c r="B358"/>
  <c r="D357"/>
  <c r="J357" s="1"/>
  <c r="H357"/>
  <c r="C357"/>
  <c r="P217" l="1"/>
  <c r="Q217" s="1"/>
  <c r="Q355"/>
  <c r="P355"/>
  <c r="S214"/>
  <c r="G356"/>
  <c r="O356" s="1"/>
  <c r="I357"/>
  <c r="N359"/>
  <c r="K357"/>
  <c r="G357" s="1"/>
  <c r="O357" s="1"/>
  <c r="F357"/>
  <c r="E357"/>
  <c r="F356"/>
  <c r="M360"/>
  <c r="B359"/>
  <c r="D358"/>
  <c r="J358" s="1"/>
  <c r="C358"/>
  <c r="H358"/>
  <c r="K358" l="1"/>
  <c r="P218"/>
  <c r="Q218" s="1"/>
  <c r="Q356"/>
  <c r="P356"/>
  <c r="Q357"/>
  <c r="P357"/>
  <c r="S215"/>
  <c r="R215"/>
  <c r="R214"/>
  <c r="N360"/>
  <c r="F358"/>
  <c r="I358"/>
  <c r="E358"/>
  <c r="M361"/>
  <c r="B360"/>
  <c r="D359"/>
  <c r="J359" s="1"/>
  <c r="H359"/>
  <c r="C359"/>
  <c r="G358" l="1"/>
  <c r="O358" s="1"/>
  <c r="P358" s="1"/>
  <c r="P219"/>
  <c r="Q219" s="1"/>
  <c r="Q358"/>
  <c r="R216"/>
  <c r="S216"/>
  <c r="I359"/>
  <c r="N361"/>
  <c r="K359"/>
  <c r="F359"/>
  <c r="E359"/>
  <c r="M362"/>
  <c r="B361"/>
  <c r="D360"/>
  <c r="E360" s="1"/>
  <c r="C360"/>
  <c r="H360"/>
  <c r="P220" l="1"/>
  <c r="Q220" s="1"/>
  <c r="S217"/>
  <c r="R217"/>
  <c r="G359"/>
  <c r="O359" s="1"/>
  <c r="I360"/>
  <c r="N362"/>
  <c r="J360"/>
  <c r="K360" s="1"/>
  <c r="G360" s="1"/>
  <c r="O360" s="1"/>
  <c r="M363"/>
  <c r="B362"/>
  <c r="D361"/>
  <c r="J361" s="1"/>
  <c r="H361"/>
  <c r="C361"/>
  <c r="P221" l="1"/>
  <c r="Q221" s="1"/>
  <c r="Q360"/>
  <c r="P360"/>
  <c r="Q359"/>
  <c r="P359"/>
  <c r="S218"/>
  <c r="I361"/>
  <c r="N363"/>
  <c r="K361"/>
  <c r="G361" s="1"/>
  <c r="O361" s="1"/>
  <c r="F361"/>
  <c r="E361"/>
  <c r="F360"/>
  <c r="M364"/>
  <c r="B363"/>
  <c r="D362"/>
  <c r="J362" s="1"/>
  <c r="C362"/>
  <c r="H362"/>
  <c r="K362" l="1"/>
  <c r="P222"/>
  <c r="Q222" s="1"/>
  <c r="Q361"/>
  <c r="P361"/>
  <c r="S219"/>
  <c r="R218"/>
  <c r="N364"/>
  <c r="F362"/>
  <c r="I362"/>
  <c r="G362" s="1"/>
  <c r="O362" s="1"/>
  <c r="E362"/>
  <c r="M365"/>
  <c r="B364"/>
  <c r="D363"/>
  <c r="J363" s="1"/>
  <c r="H363"/>
  <c r="C363"/>
  <c r="P223" l="1"/>
  <c r="Q223" s="1"/>
  <c r="Q362"/>
  <c r="P362"/>
  <c r="S220"/>
  <c r="R220"/>
  <c r="R219"/>
  <c r="I363"/>
  <c r="N365"/>
  <c r="K363"/>
  <c r="F363"/>
  <c r="E363"/>
  <c r="M366"/>
  <c r="B365"/>
  <c r="D364"/>
  <c r="E364" s="1"/>
  <c r="C364"/>
  <c r="H364"/>
  <c r="G363" l="1"/>
  <c r="O363" s="1"/>
  <c r="P363" s="1"/>
  <c r="P224"/>
  <c r="Q224" s="1"/>
  <c r="Q363"/>
  <c r="S221"/>
  <c r="R221"/>
  <c r="I364"/>
  <c r="N366"/>
  <c r="J364"/>
  <c r="K364" s="1"/>
  <c r="G364" s="1"/>
  <c r="O364" s="1"/>
  <c r="M367"/>
  <c r="B366"/>
  <c r="D365"/>
  <c r="J365" s="1"/>
  <c r="H365"/>
  <c r="C365"/>
  <c r="P225" l="1"/>
  <c r="Q225" s="1"/>
  <c r="Q364"/>
  <c r="P364"/>
  <c r="S222"/>
  <c r="R222"/>
  <c r="I365"/>
  <c r="N367"/>
  <c r="K365"/>
  <c r="G365" s="1"/>
  <c r="O365" s="1"/>
  <c r="F365"/>
  <c r="E365"/>
  <c r="F364"/>
  <c r="M368"/>
  <c r="B367"/>
  <c r="D366"/>
  <c r="J366" s="1"/>
  <c r="C366"/>
  <c r="H366"/>
  <c r="P226" l="1"/>
  <c r="Q226" s="1"/>
  <c r="Q365"/>
  <c r="P365"/>
  <c r="S223"/>
  <c r="R223"/>
  <c r="K366"/>
  <c r="F366"/>
  <c r="N368"/>
  <c r="I366"/>
  <c r="E366"/>
  <c r="M369"/>
  <c r="B368"/>
  <c r="D367"/>
  <c r="E367" s="1"/>
  <c r="H367"/>
  <c r="C367"/>
  <c r="G366" l="1"/>
  <c r="O366" s="1"/>
  <c r="P366" s="1"/>
  <c r="P227"/>
  <c r="Q227" s="1"/>
  <c r="Q366"/>
  <c r="S224"/>
  <c r="R224"/>
  <c r="I367"/>
  <c r="J367"/>
  <c r="K367" s="1"/>
  <c r="N369"/>
  <c r="F367"/>
  <c r="M370"/>
  <c r="B369"/>
  <c r="D368"/>
  <c r="J368" s="1"/>
  <c r="C368"/>
  <c r="H368"/>
  <c r="F368" s="1"/>
  <c r="P228" l="1"/>
  <c r="Q228" s="1"/>
  <c r="S225"/>
  <c r="K368"/>
  <c r="G367"/>
  <c r="O367" s="1"/>
  <c r="N370"/>
  <c r="I368"/>
  <c r="E368"/>
  <c r="M371"/>
  <c r="B370"/>
  <c r="D369"/>
  <c r="E369" s="1"/>
  <c r="H369"/>
  <c r="C369"/>
  <c r="P229" l="1"/>
  <c r="Q229" s="1"/>
  <c r="Q367"/>
  <c r="P367"/>
  <c r="S226"/>
  <c r="R226"/>
  <c r="R225"/>
  <c r="G368"/>
  <c r="O368" s="1"/>
  <c r="I369"/>
  <c r="N371"/>
  <c r="J369"/>
  <c r="M372"/>
  <c r="B371"/>
  <c r="D370"/>
  <c r="E370" s="1"/>
  <c r="C370"/>
  <c r="H370"/>
  <c r="I370" l="1"/>
  <c r="P230"/>
  <c r="Q230" s="1"/>
  <c r="Q368"/>
  <c r="P368"/>
  <c r="S227"/>
  <c r="J370"/>
  <c r="K370" s="1"/>
  <c r="G370" s="1"/>
  <c r="O370" s="1"/>
  <c r="N372"/>
  <c r="F369"/>
  <c r="K369"/>
  <c r="G369" s="1"/>
  <c r="O369" s="1"/>
  <c r="F370"/>
  <c r="M373"/>
  <c r="B372"/>
  <c r="D371"/>
  <c r="J371" s="1"/>
  <c r="H371"/>
  <c r="C371"/>
  <c r="Q231" l="1"/>
  <c r="P231"/>
  <c r="Q370"/>
  <c r="P370"/>
  <c r="Q369"/>
  <c r="P369"/>
  <c r="S228"/>
  <c r="R228"/>
  <c r="R227"/>
  <c r="I371"/>
  <c r="N373"/>
  <c r="K371"/>
  <c r="F371"/>
  <c r="E371"/>
  <c r="M374"/>
  <c r="B373"/>
  <c r="D372"/>
  <c r="E372" s="1"/>
  <c r="C372"/>
  <c r="H372"/>
  <c r="Q232" l="1"/>
  <c r="P232"/>
  <c r="S229"/>
  <c r="R229"/>
  <c r="G371"/>
  <c r="O371" s="1"/>
  <c r="I372"/>
  <c r="N374"/>
  <c r="J372"/>
  <c r="K372" s="1"/>
  <c r="M375"/>
  <c r="B374"/>
  <c r="D373"/>
  <c r="J373" s="1"/>
  <c r="H373"/>
  <c r="C373"/>
  <c r="Q233" l="1"/>
  <c r="P233"/>
  <c r="Q371"/>
  <c r="P371"/>
  <c r="S230"/>
  <c r="R230"/>
  <c r="I373"/>
  <c r="G372"/>
  <c r="O372" s="1"/>
  <c r="N375"/>
  <c r="K373"/>
  <c r="F373"/>
  <c r="E373"/>
  <c r="F372"/>
  <c r="M376"/>
  <c r="B375"/>
  <c r="D374"/>
  <c r="J374" s="1"/>
  <c r="C374"/>
  <c r="H374"/>
  <c r="P234" l="1"/>
  <c r="Q234" s="1"/>
  <c r="K374"/>
  <c r="G373"/>
  <c r="O373" s="1"/>
  <c r="Q373" s="1"/>
  <c r="Q372"/>
  <c r="P372"/>
  <c r="S231"/>
  <c r="N376"/>
  <c r="F374"/>
  <c r="I374"/>
  <c r="G374" s="1"/>
  <c r="O374" s="1"/>
  <c r="E374"/>
  <c r="M377"/>
  <c r="B376"/>
  <c r="D375"/>
  <c r="J375" s="1"/>
  <c r="H375"/>
  <c r="C375"/>
  <c r="P235" l="1"/>
  <c r="Q235" s="1"/>
  <c r="P373"/>
  <c r="Q374"/>
  <c r="P374"/>
  <c r="S232"/>
  <c r="R232"/>
  <c r="R231"/>
  <c r="I375"/>
  <c r="N377"/>
  <c r="K375"/>
  <c r="F375"/>
  <c r="E375"/>
  <c r="M378"/>
  <c r="B377"/>
  <c r="D376"/>
  <c r="E376" s="1"/>
  <c r="C376"/>
  <c r="H376"/>
  <c r="P236" l="1"/>
  <c r="Q236" s="1"/>
  <c r="S233"/>
  <c r="I376"/>
  <c r="G375"/>
  <c r="O375" s="1"/>
  <c r="N378"/>
  <c r="J376"/>
  <c r="K376" s="1"/>
  <c r="M379"/>
  <c r="B378"/>
  <c r="D377"/>
  <c r="J377" s="1"/>
  <c r="H377"/>
  <c r="C377"/>
  <c r="P237" l="1"/>
  <c r="Q237" s="1"/>
  <c r="Q375"/>
  <c r="P375"/>
  <c r="S234"/>
  <c r="R234"/>
  <c r="R233"/>
  <c r="G376"/>
  <c r="O376" s="1"/>
  <c r="I377"/>
  <c r="N379"/>
  <c r="K377"/>
  <c r="F377"/>
  <c r="E377"/>
  <c r="F376"/>
  <c r="M380"/>
  <c r="B379"/>
  <c r="D378"/>
  <c r="E378" s="1"/>
  <c r="C378"/>
  <c r="H378"/>
  <c r="P238" l="1"/>
  <c r="Q238" s="1"/>
  <c r="Q376"/>
  <c r="P376"/>
  <c r="S235"/>
  <c r="R235"/>
  <c r="J378"/>
  <c r="K378" s="1"/>
  <c r="G377"/>
  <c r="O377" s="1"/>
  <c r="I378"/>
  <c r="N380"/>
  <c r="F378"/>
  <c r="M381"/>
  <c r="B380"/>
  <c r="D379"/>
  <c r="J379" s="1"/>
  <c r="H379"/>
  <c r="C379"/>
  <c r="P239" l="1"/>
  <c r="Q239" s="1"/>
  <c r="Q377"/>
  <c r="P377"/>
  <c r="S236"/>
  <c r="R236"/>
  <c r="I379"/>
  <c r="G378"/>
  <c r="O378" s="1"/>
  <c r="N381"/>
  <c r="K379"/>
  <c r="F379"/>
  <c r="E379"/>
  <c r="M382"/>
  <c r="B381"/>
  <c r="D380"/>
  <c r="E380" s="1"/>
  <c r="C380"/>
  <c r="H380"/>
  <c r="Q240" l="1"/>
  <c r="P240"/>
  <c r="I380"/>
  <c r="G379"/>
  <c r="O379" s="1"/>
  <c r="Q379" s="1"/>
  <c r="P379"/>
  <c r="Q378"/>
  <c r="P378"/>
  <c r="S237"/>
  <c r="N382"/>
  <c r="J380"/>
  <c r="K380" s="1"/>
  <c r="M383"/>
  <c r="B382"/>
  <c r="D381"/>
  <c r="J381" s="1"/>
  <c r="H381"/>
  <c r="C381"/>
  <c r="G380" l="1"/>
  <c r="O380" s="1"/>
  <c r="Q380" s="1"/>
  <c r="Q241"/>
  <c r="P241"/>
  <c r="S238"/>
  <c r="R238"/>
  <c r="R237"/>
  <c r="I381"/>
  <c r="N383"/>
  <c r="K381"/>
  <c r="G381" s="1"/>
  <c r="O381" s="1"/>
  <c r="F381"/>
  <c r="E381"/>
  <c r="F380"/>
  <c r="M384"/>
  <c r="B383"/>
  <c r="D382"/>
  <c r="J382" s="1"/>
  <c r="C382"/>
  <c r="H382"/>
  <c r="P380" l="1"/>
  <c r="P242"/>
  <c r="Q242" s="1"/>
  <c r="Q381"/>
  <c r="P381"/>
  <c r="S239"/>
  <c r="R239"/>
  <c r="K382"/>
  <c r="N384"/>
  <c r="F382"/>
  <c r="I382"/>
  <c r="E382"/>
  <c r="M385"/>
  <c r="B384"/>
  <c r="D383"/>
  <c r="J383" s="1"/>
  <c r="H383"/>
  <c r="C383"/>
  <c r="Q243" l="1"/>
  <c r="P243"/>
  <c r="S240"/>
  <c r="R240"/>
  <c r="G382"/>
  <c r="O382" s="1"/>
  <c r="I383"/>
  <c r="N385"/>
  <c r="K383"/>
  <c r="F383"/>
  <c r="E383"/>
  <c r="M386"/>
  <c r="B385"/>
  <c r="D384"/>
  <c r="E384" s="1"/>
  <c r="C384"/>
  <c r="H384"/>
  <c r="Q244" l="1"/>
  <c r="P244"/>
  <c r="Q382"/>
  <c r="P382"/>
  <c r="S241"/>
  <c r="R241"/>
  <c r="I384"/>
  <c r="G383"/>
  <c r="O383" s="1"/>
  <c r="J384"/>
  <c r="K384" s="1"/>
  <c r="G384" s="1"/>
  <c r="O384" s="1"/>
  <c r="N386"/>
  <c r="F384"/>
  <c r="M387"/>
  <c r="B386"/>
  <c r="D385"/>
  <c r="J385" s="1"/>
  <c r="H385"/>
  <c r="C385"/>
  <c r="Q245" l="1"/>
  <c r="P245"/>
  <c r="Q383"/>
  <c r="P383"/>
  <c r="Q384"/>
  <c r="P384"/>
  <c r="R242"/>
  <c r="S242"/>
  <c r="I385"/>
  <c r="N387"/>
  <c r="K385"/>
  <c r="F385"/>
  <c r="E385"/>
  <c r="M388"/>
  <c r="B387"/>
  <c r="D386"/>
  <c r="E386" s="1"/>
  <c r="C386"/>
  <c r="H386"/>
  <c r="Q246" l="1"/>
  <c r="P246"/>
  <c r="S243"/>
  <c r="R243"/>
  <c r="G385"/>
  <c r="O385" s="1"/>
  <c r="I386"/>
  <c r="N388"/>
  <c r="J386"/>
  <c r="K386" s="1"/>
  <c r="M389"/>
  <c r="B388"/>
  <c r="D387"/>
  <c r="J387" s="1"/>
  <c r="H387"/>
  <c r="C387"/>
  <c r="Q247" l="1"/>
  <c r="P247"/>
  <c r="Q385"/>
  <c r="P385"/>
  <c r="S244"/>
  <c r="R244"/>
  <c r="I387"/>
  <c r="G386"/>
  <c r="O386" s="1"/>
  <c r="N389"/>
  <c r="K387"/>
  <c r="G387" s="1"/>
  <c r="O387" s="1"/>
  <c r="F387"/>
  <c r="E387"/>
  <c r="F386"/>
  <c r="M390"/>
  <c r="B389"/>
  <c r="D388"/>
  <c r="J388" s="1"/>
  <c r="C388"/>
  <c r="H388"/>
  <c r="Q248" l="1"/>
  <c r="P248"/>
  <c r="Q387"/>
  <c r="P387"/>
  <c r="Q386"/>
  <c r="P386"/>
  <c r="S245"/>
  <c r="K388"/>
  <c r="N390"/>
  <c r="F388"/>
  <c r="I388"/>
  <c r="E388"/>
  <c r="M391"/>
  <c r="B390"/>
  <c r="D389"/>
  <c r="J389" s="1"/>
  <c r="H389"/>
  <c r="C389"/>
  <c r="Q249" l="1"/>
  <c r="P249"/>
  <c r="G388"/>
  <c r="O388" s="1"/>
  <c r="Q388" s="1"/>
  <c r="S246"/>
  <c r="R245"/>
  <c r="I389"/>
  <c r="N391"/>
  <c r="K389"/>
  <c r="F389"/>
  <c r="E389"/>
  <c r="M392"/>
  <c r="B391"/>
  <c r="D390"/>
  <c r="E390" s="1"/>
  <c r="C390"/>
  <c r="H390"/>
  <c r="Q250" l="1"/>
  <c r="P250"/>
  <c r="P388"/>
  <c r="S247"/>
  <c r="R246"/>
  <c r="I390"/>
  <c r="G389"/>
  <c r="O389" s="1"/>
  <c r="N392"/>
  <c r="J390"/>
  <c r="K390" s="1"/>
  <c r="M393"/>
  <c r="B392"/>
  <c r="D391"/>
  <c r="J391" s="1"/>
  <c r="H391"/>
  <c r="C391"/>
  <c r="Q251" l="1"/>
  <c r="P251"/>
  <c r="Q389"/>
  <c r="P389"/>
  <c r="S248"/>
  <c r="R248"/>
  <c r="R247"/>
  <c r="G390"/>
  <c r="O390" s="1"/>
  <c r="I391"/>
  <c r="N393"/>
  <c r="K391"/>
  <c r="G391" s="1"/>
  <c r="O391" s="1"/>
  <c r="F391"/>
  <c r="E391"/>
  <c r="F390"/>
  <c r="M394"/>
  <c r="B393"/>
  <c r="D392"/>
  <c r="J392" s="1"/>
  <c r="C392"/>
  <c r="H392"/>
  <c r="P252" l="1"/>
  <c r="Q252" s="1"/>
  <c r="Q391"/>
  <c r="P391"/>
  <c r="Q390"/>
  <c r="P390"/>
  <c r="S249"/>
  <c r="K392"/>
  <c r="N394"/>
  <c r="F392"/>
  <c r="I392"/>
  <c r="E392"/>
  <c r="B394"/>
  <c r="D393"/>
  <c r="J393" s="1"/>
  <c r="H393"/>
  <c r="C393"/>
  <c r="P253" l="1"/>
  <c r="Q253" s="1"/>
  <c r="S250"/>
  <c r="R250"/>
  <c r="R249"/>
  <c r="G392"/>
  <c r="O392" s="1"/>
  <c r="I393"/>
  <c r="K393"/>
  <c r="F393"/>
  <c r="E393"/>
  <c r="D394"/>
  <c r="E394" s="1"/>
  <c r="C394"/>
  <c r="H394"/>
  <c r="P254" l="1"/>
  <c r="Q254" s="1"/>
  <c r="Q392"/>
  <c r="P392"/>
  <c r="S251"/>
  <c r="I394"/>
  <c r="G393"/>
  <c r="O393" s="1"/>
  <c r="J394"/>
  <c r="K394" s="1"/>
  <c r="Q255" l="1"/>
  <c r="P255"/>
  <c r="Q393"/>
  <c r="P393"/>
  <c r="S252"/>
  <c r="R252"/>
  <c r="R251"/>
  <c r="G394"/>
  <c r="O394" s="1"/>
  <c r="F394"/>
  <c r="Q394" l="1"/>
  <c r="Q22" s="1"/>
  <c r="P394"/>
  <c r="S253"/>
  <c r="C26"/>
  <c r="S254" l="1"/>
  <c r="R254"/>
  <c r="R253"/>
  <c r="S255" l="1"/>
  <c r="R255"/>
  <c r="S256" l="1"/>
  <c r="R256"/>
  <c r="S257" l="1"/>
  <c r="S258" l="1"/>
  <c r="R258"/>
  <c r="R257"/>
  <c r="S259" l="1"/>
  <c r="R259"/>
  <c r="S260" l="1"/>
  <c r="R260"/>
  <c r="S261" l="1"/>
  <c r="R261"/>
  <c r="S262" l="1"/>
  <c r="R262"/>
  <c r="S263" l="1"/>
  <c r="S264" l="1"/>
  <c r="R264"/>
  <c r="R263"/>
  <c r="S265" l="1"/>
  <c r="R265"/>
  <c r="S266" l="1"/>
  <c r="R266"/>
  <c r="S267" l="1"/>
  <c r="S268" l="1"/>
  <c r="R267"/>
  <c r="R269" l="1"/>
  <c r="S269"/>
  <c r="R268"/>
  <c r="S270" l="1"/>
  <c r="R270"/>
  <c r="S271" l="1"/>
  <c r="R271"/>
  <c r="S272" l="1"/>
  <c r="R273" l="1"/>
  <c r="S273"/>
  <c r="R272"/>
  <c r="S274" l="1"/>
  <c r="R274"/>
  <c r="S275" l="1"/>
  <c r="R275"/>
  <c r="S276" l="1"/>
  <c r="R276"/>
  <c r="S277" l="1"/>
  <c r="R277"/>
  <c r="S278" l="1"/>
  <c r="R278"/>
  <c r="S279" l="1"/>
  <c r="S280" l="1"/>
  <c r="R279"/>
  <c r="S281" l="1"/>
  <c r="R281"/>
  <c r="R280"/>
  <c r="S282" l="1"/>
  <c r="R282"/>
  <c r="S283" l="1"/>
  <c r="R283"/>
  <c r="S284" l="1"/>
  <c r="S285" l="1"/>
  <c r="R285"/>
  <c r="R284"/>
  <c r="S286" l="1"/>
  <c r="S287" l="1"/>
  <c r="R287"/>
  <c r="R286"/>
  <c r="S288" l="1"/>
  <c r="R288"/>
  <c r="S289" l="1"/>
  <c r="R289"/>
  <c r="S290" l="1"/>
  <c r="R290"/>
  <c r="S291" l="1"/>
  <c r="S292" l="1"/>
  <c r="R292"/>
  <c r="R291"/>
  <c r="R293" l="1"/>
  <c r="S293"/>
  <c r="S294" l="1"/>
  <c r="R294"/>
  <c r="S295" l="1"/>
  <c r="R295"/>
  <c r="S296" l="1"/>
  <c r="R296"/>
  <c r="S297" l="1"/>
  <c r="S298" l="1"/>
  <c r="R298"/>
  <c r="R297"/>
  <c r="S299" l="1"/>
  <c r="R299"/>
  <c r="S300" l="1"/>
  <c r="R300"/>
  <c r="S301" l="1"/>
  <c r="R301"/>
  <c r="S302" l="1"/>
  <c r="R302"/>
  <c r="S303" l="1"/>
  <c r="S304" l="1"/>
  <c r="R304"/>
  <c r="R303"/>
  <c r="S305" l="1"/>
  <c r="R305"/>
  <c r="S306" l="1"/>
  <c r="R307" l="1"/>
  <c r="S307"/>
  <c r="R306"/>
  <c r="S308" l="1"/>
  <c r="R308"/>
  <c r="S309" l="1"/>
  <c r="R309"/>
  <c r="S310" l="1"/>
  <c r="R310"/>
  <c r="S311" l="1"/>
  <c r="R312" l="1"/>
  <c r="S312"/>
  <c r="R311"/>
  <c r="S313" l="1"/>
  <c r="R313"/>
  <c r="S314" l="1"/>
  <c r="R314"/>
  <c r="S315" l="1"/>
  <c r="S316" l="1"/>
  <c r="R316"/>
  <c r="R315"/>
  <c r="R317" l="1"/>
  <c r="S317"/>
  <c r="R318" l="1"/>
  <c r="S318"/>
  <c r="S319" l="1"/>
  <c r="R319"/>
  <c r="S320" l="1"/>
  <c r="R320"/>
  <c r="R321" l="1"/>
  <c r="S321"/>
  <c r="S322" l="1"/>
  <c r="R322"/>
  <c r="R323" l="1"/>
  <c r="S323"/>
  <c r="S324" l="1"/>
  <c r="R324"/>
  <c r="S325" l="1"/>
  <c r="R325"/>
  <c r="S326" l="1"/>
  <c r="S327" l="1"/>
  <c r="R327"/>
  <c r="R326"/>
  <c r="S328" l="1"/>
  <c r="R328"/>
  <c r="R329" l="1"/>
  <c r="S329"/>
  <c r="S330" l="1"/>
  <c r="R330"/>
  <c r="S331" l="1"/>
  <c r="R331"/>
  <c r="S332" l="1"/>
  <c r="R332"/>
  <c r="R333" l="1"/>
  <c r="S333"/>
  <c r="S334" l="1"/>
  <c r="R334"/>
  <c r="R335" l="1"/>
  <c r="S335"/>
  <c r="R336" l="1"/>
  <c r="S336"/>
  <c r="R337" l="1"/>
  <c r="S337"/>
  <c r="S338" l="1"/>
  <c r="R338"/>
  <c r="S339" l="1"/>
  <c r="S340" l="1"/>
  <c r="R340"/>
  <c r="R339"/>
  <c r="S341" l="1"/>
  <c r="R341"/>
  <c r="S342" l="1"/>
  <c r="R342"/>
  <c r="S343" l="1"/>
  <c r="S344" l="1"/>
  <c r="R344"/>
  <c r="R343"/>
  <c r="R345" l="1"/>
  <c r="S345"/>
  <c r="S346" l="1"/>
  <c r="R346"/>
  <c r="S347" l="1"/>
  <c r="S348" l="1"/>
  <c r="R347"/>
  <c r="S349" l="1"/>
  <c r="R349"/>
  <c r="R348"/>
  <c r="S350" l="1"/>
  <c r="R350"/>
  <c r="S351" l="1"/>
  <c r="S352" l="1"/>
  <c r="R352"/>
  <c r="R351"/>
  <c r="S353" l="1"/>
  <c r="R353"/>
  <c r="R354" l="1"/>
  <c r="S354"/>
  <c r="S355" l="1"/>
  <c r="R355"/>
  <c r="S356" l="1"/>
  <c r="R357" l="1"/>
  <c r="S357"/>
  <c r="R356"/>
  <c r="S358" l="1"/>
  <c r="R358"/>
  <c r="S359" l="1"/>
  <c r="R359"/>
  <c r="S360" l="1"/>
  <c r="R361" l="1"/>
  <c r="S361"/>
  <c r="R360"/>
  <c r="S362" l="1"/>
  <c r="R362"/>
  <c r="S363" l="1"/>
  <c r="R363"/>
  <c r="S364" l="1"/>
  <c r="S365" l="1"/>
  <c r="R365"/>
  <c r="R364"/>
  <c r="S366" l="1"/>
  <c r="R366"/>
  <c r="R367" l="1"/>
  <c r="S367"/>
  <c r="S368" l="1"/>
  <c r="S369" l="1"/>
  <c r="R369"/>
  <c r="R368"/>
  <c r="R370" l="1"/>
  <c r="S370"/>
  <c r="R371" l="1"/>
  <c r="S371"/>
  <c r="S372" l="1"/>
  <c r="S373" l="1"/>
  <c r="R372"/>
  <c r="S374" l="1"/>
  <c r="R374"/>
  <c r="R373"/>
  <c r="S375" l="1"/>
  <c r="R375"/>
  <c r="R376" l="1"/>
  <c r="S376"/>
  <c r="S377" l="1"/>
  <c r="R377"/>
  <c r="S378" l="1"/>
  <c r="R378"/>
  <c r="S379" l="1"/>
  <c r="S380" l="1"/>
  <c r="R380"/>
  <c r="R379"/>
  <c r="S381" l="1"/>
  <c r="S382" l="1"/>
  <c r="R382"/>
  <c r="R381"/>
  <c r="S383" l="1"/>
  <c r="R383"/>
  <c r="S384" l="1"/>
  <c r="R384"/>
  <c r="R385" l="1"/>
  <c r="S385"/>
  <c r="R386" l="1"/>
  <c r="S386"/>
  <c r="R387" l="1"/>
  <c r="S387"/>
  <c r="S388" l="1"/>
  <c r="R388"/>
  <c r="R389" l="1"/>
  <c r="S389"/>
  <c r="R390" l="1"/>
  <c r="S390"/>
  <c r="R391" l="1"/>
  <c r="S391"/>
  <c r="S392" l="1"/>
  <c r="R392"/>
  <c r="S393" l="1"/>
  <c r="R393"/>
  <c r="S394" l="1"/>
  <c r="R394"/>
  <c r="T35"/>
  <c r="Q23" l="1"/>
  <c r="U35" s="1"/>
  <c r="Q25" s="1"/>
  <c r="Q28" l="1"/>
  <c r="Q29" s="1"/>
</calcChain>
</file>

<file path=xl/comments1.xml><?xml version="1.0" encoding="utf-8"?>
<comments xmlns="http://schemas.openxmlformats.org/spreadsheetml/2006/main">
  <authors>
    <author>Admin</author>
  </authors>
  <commentList>
    <comment ref="H12" authorId="0">
      <text>
        <r>
          <rPr>
            <b/>
            <sz val="8"/>
            <color indexed="81"/>
            <rFont val="Tahoma"/>
            <family val="2"/>
          </rPr>
          <t>Insira o valor do imóvel a ser financiado.</t>
        </r>
      </text>
    </comment>
    <comment ref="Q12" authorId="0">
      <text>
        <r>
          <rPr>
            <b/>
            <sz val="8"/>
            <color indexed="81"/>
            <rFont val="Tahoma"/>
            <family val="2"/>
          </rPr>
          <t>Insira o valor do aluguel mensal que pretende pagar.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Insira o valor da parcela de entrada. Sugerimos 30% do valor do imóvel.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Saldo a ser financiado (valor do imóvel - valor da parcela de entrada).</t>
        </r>
      </text>
    </comment>
    <comment ref="H17" authorId="0">
      <text>
        <r>
          <rPr>
            <b/>
            <sz val="8"/>
            <color indexed="81"/>
            <rFont val="Tahoma"/>
            <family val="2"/>
          </rPr>
          <t>Insira a taxa de juros ao mês do financiamento.</t>
        </r>
      </text>
    </comment>
    <comment ref="Q17" authorId="0">
      <text>
        <r>
          <rPr>
            <b/>
            <sz val="8"/>
            <color indexed="81"/>
            <rFont val="Tahoma"/>
            <family val="2"/>
          </rPr>
          <t>Insira a taxa de juros mensal (rentabilidade) do investimento escolhido.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Insira o prazo de capitalização em meses, até o limite de 360 meses e maior que 1 mês.</t>
        </r>
      </text>
    </comment>
    <comment ref="Q18" authorId="0">
      <text>
        <r>
          <rPr>
            <b/>
            <sz val="8"/>
            <color indexed="81"/>
            <rFont val="Tahoma"/>
            <family val="2"/>
          </rPr>
          <t>Prazo de capitalização em meses, igual ao prazo do financiamento.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Valor da amortização constante calculada pela tabela SAC (sem correção).</t>
        </r>
      </text>
    </comment>
    <comment ref="H20" authorId="0">
      <text>
        <r>
          <rPr>
            <b/>
            <sz val="8"/>
            <color indexed="81"/>
            <rFont val="Tahoma"/>
            <family val="2"/>
          </rPr>
          <t>Insira uma estimativa de inflação ao mês para o período do financiamento. Esse valor corrigirá a amortização, os juros, a prestação e o saldo devedor. Para não corrigir a tabela SAC pela inflação estimada, basta deixar esse valor em 0,00%.</t>
        </r>
      </text>
    </comment>
    <comment ref="Q20" authorId="0">
      <text>
        <r>
          <rPr>
            <b/>
            <sz val="8"/>
            <color indexed="81"/>
            <rFont val="Tahoma"/>
            <family val="2"/>
          </rPr>
          <t>Insira uma estimativa de inflação ao mês para o período da aplicação. Esse valor corrigirá os aportes mensais. Para não corrigir os aportes mensais, basta deixar esse valor em 0,00%.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Insira o valor do seguro para Morte e Invalidez Permanente (MIP), cobrado mensalmente na parcela. Esse seguro varia de acordo com o prazo do financiamento e a idade do requerente. Na planilha foi utilizado o valor supondo uma pessoa de 30 anos. Além disso, esse valor varia a cada ano em consequência de seu reajuste (recálculo), portanto o valor da planilha pode apresentar uma pequena variação para o prazo total do financiamento.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Insira o valor do seguro para Danos Físicos ao Imóvel (DFI), cobrado mensalmente na parcela. Esse seguro varia de acordo com o prazo do financiamento. Além disso, esse valor varia a cada ano em consequência de seu reajuste (recálculo), portanto o valor da planilha pode apresentar uma pequena variação para o prazo total do financiamento.</t>
        </r>
      </text>
    </comment>
    <comment ref="Q22" authorId="0">
      <text>
        <r>
          <rPr>
            <b/>
            <sz val="8"/>
            <color indexed="81"/>
            <rFont val="Tahoma"/>
            <family val="2"/>
          </rPr>
          <t>Subtotal até que a diferença entre o valor da parcela e o valor do aluguel seja positiva, ou seja, maior que zero.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Insira o valor da taxa de administração cobrada mensalmente na parcela.</t>
        </r>
      </text>
    </comment>
    <comment ref="Q23" authorId="0">
      <text>
        <r>
          <rPr>
            <b/>
            <sz val="8"/>
            <color indexed="81"/>
            <rFont val="Tahoma"/>
            <family val="2"/>
          </rPr>
          <t>Quando a diferença entre o valor da parcela do financiamento e o valor do aluguel for negativa, os aportes serão iguais a zero.
A partir desse ponto, e caso haja meses restantes para o término do financiamento, então, o subtotal acumulado até os aportes maiores que zero será capitalizado pelos meses restantes do financiamento à taxa de juros da aplicação financeira.</t>
        </r>
      </text>
    </comment>
    <comment ref="Q24" authorId="0">
      <text>
        <r>
          <rPr>
            <b/>
            <sz val="8"/>
            <color indexed="81"/>
            <rFont val="Tahoma"/>
            <family val="2"/>
          </rPr>
          <t>Insira a alíquota do imposto de renda se essa for aplicável ao investimentos escolhido.</t>
        </r>
      </text>
    </comment>
    <comment ref="Q25" authorId="0">
      <text>
        <r>
          <rPr>
            <b/>
            <sz val="8"/>
            <color indexed="81"/>
            <rFont val="Tahoma"/>
            <family val="2"/>
          </rPr>
          <t>Valor total líquido da aplicação após a tributação pelo imposto de renda.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Valor total pago pelo imóvel após o período do financiamento.</t>
        </r>
      </text>
    </comment>
    <comment ref="Q28" authorId="0">
      <text>
        <r>
          <rPr>
            <b/>
            <sz val="8"/>
            <color indexed="81"/>
            <rFont val="Tahoma"/>
            <family val="2"/>
          </rPr>
          <t>Patrimônio líquido acumulado pela aplicação financeira após a tributação pelo imposto de renda.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Insira uma estimativa de inflação ao mês para o período do financiamento. Esse valor corrigirá o preço do imóvel. Para não corrigir, basta deixar esse valor em 0,00%.</t>
        </r>
      </text>
    </comment>
    <comment ref="Q29" authorId="0">
      <text>
        <r>
          <rPr>
            <b/>
            <sz val="8"/>
            <color indexed="81"/>
            <rFont val="Tahoma"/>
            <family val="2"/>
          </rPr>
          <t>Patrimônio total conquistado após período da aplicação financeira.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Valor do imóvel comprado, corrigido pela estimativa de inflação para o período do financiamento.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Patrimônio total conquistado após o período do financiamento, corrigido pela inflação, caso essa tenha sido indicada no campo "Inflação ao mês (imóvel)" do bloco PATRIMÔNIO APÓS XXX MESES.</t>
        </r>
      </text>
    </comment>
  </commentList>
</comments>
</file>

<file path=xl/sharedStrings.xml><?xml version="1.0" encoding="utf-8"?>
<sst xmlns="http://schemas.openxmlformats.org/spreadsheetml/2006/main" count="42" uniqueCount="37">
  <si>
    <t>Valor do imóvel</t>
  </si>
  <si>
    <t>Saldo</t>
  </si>
  <si>
    <t>Juros ao mês</t>
  </si>
  <si>
    <t>Juros</t>
  </si>
  <si>
    <t>Valor do financiamento</t>
  </si>
  <si>
    <t>Prazo em meses</t>
  </si>
  <si>
    <t>Valor da amortização</t>
  </si>
  <si>
    <t>Prestação</t>
  </si>
  <si>
    <t>Amortização</t>
  </si>
  <si>
    <t>Total após IR</t>
  </si>
  <si>
    <t>Valor do aluguel</t>
  </si>
  <si>
    <t>Valor do imóvel corrigido</t>
  </si>
  <si>
    <t>Patrimônio total</t>
  </si>
  <si>
    <t>Alíquota IR (se aplicável)</t>
  </si>
  <si>
    <t>FORMAÇÃO DE POUPANÇA</t>
  </si>
  <si>
    <t>FINANCIAMENTO DO IMÓVEL - TABELA SAC</t>
  </si>
  <si>
    <t>FINANCIAMENTO</t>
  </si>
  <si>
    <t>JUROS</t>
  </si>
  <si>
    <t>ACUMULADO</t>
  </si>
  <si>
    <t>SALDO</t>
  </si>
  <si>
    <t>PRESTAÇÃO</t>
  </si>
  <si>
    <t>AMORTIZAÇÃO</t>
  </si>
  <si>
    <t>Valor da entrada (sugestão 30%)</t>
  </si>
  <si>
    <t>Taxa de juros ao mês</t>
  </si>
  <si>
    <t>Inflação ao mês (aportes)</t>
  </si>
  <si>
    <t>Inflação ao mês (correção financiamento)</t>
  </si>
  <si>
    <t>Inflação ao mês (imóvel)</t>
  </si>
  <si>
    <t>MÊS</t>
  </si>
  <si>
    <t>Seguro MIP</t>
  </si>
  <si>
    <t>Seguro DFI</t>
  </si>
  <si>
    <t>Taxa de administração</t>
  </si>
  <si>
    <t>Até aportes maiores que zero</t>
  </si>
  <si>
    <t>Após aportes iguais a zero</t>
  </si>
  <si>
    <t>APORTES</t>
  </si>
  <si>
    <t>PARA FAZER SUAS SIMULAÇÕES INSIRA OS DADOS NOS CAMPOS EM VERDE LIMÃO!</t>
  </si>
  <si>
    <r>
      <rPr>
        <b/>
        <sz val="10"/>
        <color rgb="FFC00000"/>
        <rFont val="Calibri"/>
        <family val="2"/>
        <scheme val="minor"/>
      </rPr>
      <t>Versão Beta:</t>
    </r>
    <r>
      <rPr>
        <sz val="10"/>
        <color theme="0" tint="-0.499984740745262"/>
        <rFont val="Calibri"/>
        <family val="2"/>
        <scheme val="minor"/>
      </rPr>
      <t xml:space="preserve"> Se encontrar algum erro nessa planilha, por favor envie um e-mail para </t>
    </r>
    <r>
      <rPr>
        <i/>
        <sz val="10"/>
        <color theme="0" tint="-0.499984740745262"/>
        <rFont val="Calibri"/>
        <family val="2"/>
        <scheme val="minor"/>
      </rPr>
      <t>sugestoes@investpedia.com.br</t>
    </r>
    <r>
      <rPr>
        <sz val="10"/>
        <color theme="0" tint="-0.499984740745262"/>
        <rFont val="Calibri"/>
        <family val="2"/>
        <scheme val="minor"/>
      </rPr>
      <t xml:space="preserve"> A equipe Investpedia agradece!</t>
    </r>
  </si>
  <si>
    <r>
      <t xml:space="preserve">ALUGUEL DO IMÓVEL X FINANCIAMENTO          </t>
    </r>
    <r>
      <rPr>
        <b/>
        <sz val="8"/>
        <color theme="0"/>
        <rFont val="Calibri"/>
        <family val="2"/>
        <scheme val="minor"/>
      </rPr>
      <t>(sem dinheiro em reserva disponível)</t>
    </r>
  </si>
</sst>
</file>

<file path=xl/styles.xml><?xml version="1.0" encoding="utf-8"?>
<styleSheet xmlns="http://schemas.openxmlformats.org/spreadsheetml/2006/main">
  <numFmts count="2">
    <numFmt numFmtId="164" formatCode="&quot;R$ &quot;#,##0.00;[Red]&quot;R$ &quot;#,##0.00"/>
    <numFmt numFmtId="165" formatCode="#,##0.00;[Red]#,##0.00"/>
  </numFmts>
  <fonts count="15"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0"/>
      <color theme="3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003366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0099CC"/>
        </stop>
      </gradientFill>
    </fill>
    <fill>
      <patternFill patternType="solid">
        <fgColor rgb="FFCCFF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2" fontId="0" fillId="0" borderId="1" xfId="0" applyNumberFormat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locked="0" hidden="1"/>
    </xf>
    <xf numFmtId="10" fontId="0" fillId="6" borderId="1" xfId="0" applyNumberForma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center"/>
      <protection hidden="1"/>
    </xf>
    <xf numFmtId="10" fontId="0" fillId="0" borderId="0" xfId="0" applyNumberFormat="1" applyFill="1" applyBorder="1" applyAlignment="1" applyProtection="1">
      <alignment horizontal="center"/>
      <protection locked="0"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0" fontId="0" fillId="6" borderId="1" xfId="0" applyNumberFormat="1" applyFill="1" applyBorder="1" applyAlignment="1" applyProtection="1">
      <alignment horizontal="center"/>
      <protection locked="0" hidden="1"/>
    </xf>
    <xf numFmtId="0" fontId="0" fillId="0" borderId="6" xfId="0" applyFill="1" applyBorder="1" applyAlignment="1" applyProtection="1">
      <alignment horizontal="left"/>
      <protection hidden="1"/>
    </xf>
    <xf numFmtId="1" fontId="8" fillId="0" borderId="6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1" fontId="9" fillId="0" borderId="1" xfId="0" applyNumberFormat="1" applyFont="1" applyFill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0" fontId="0" fillId="6" borderId="1" xfId="0" applyNumberFormat="1" applyFill="1" applyBorder="1" applyAlignment="1" applyProtection="1">
      <alignment horizontal="center"/>
      <protection locked="0" hidden="1"/>
    </xf>
    <xf numFmtId="1" fontId="0" fillId="6" borderId="1" xfId="0" applyNumberFormat="1" applyFill="1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hidden="1"/>
    </xf>
    <xf numFmtId="10" fontId="0" fillId="6" borderId="3" xfId="0" applyNumberFormat="1" applyFill="1" applyBorder="1" applyAlignment="1" applyProtection="1">
      <alignment horizontal="center"/>
      <protection locked="0" hidden="1"/>
    </xf>
    <xf numFmtId="10" fontId="0" fillId="6" borderId="4" xfId="0" applyNumberFormat="1" applyFill="1" applyBorder="1" applyAlignment="1" applyProtection="1">
      <alignment horizontal="center"/>
      <protection locked="0" hidden="1"/>
    </xf>
    <xf numFmtId="10" fontId="0" fillId="6" borderId="5" xfId="0" applyNumberFormat="1" applyFill="1" applyBorder="1" applyAlignment="1" applyProtection="1">
      <alignment horizontal="center"/>
      <protection locked="0"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locked="0" hidden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0" fillId="4" borderId="3" xfId="0" applyFill="1" applyBorder="1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left"/>
      <protection hidden="1"/>
    </xf>
    <xf numFmtId="0" fontId="0" fillId="4" borderId="5" xfId="0" applyFill="1" applyBorder="1" applyAlignment="1" applyProtection="1">
      <alignment horizontal="left"/>
      <protection hidden="1"/>
    </xf>
    <xf numFmtId="2" fontId="0" fillId="6" borderId="1" xfId="0" applyNumberFormat="1" applyFill="1" applyBorder="1" applyAlignment="1" applyProtection="1">
      <alignment horizontal="center"/>
      <protection locked="0" hidden="1"/>
    </xf>
    <xf numFmtId="164" fontId="0" fillId="4" borderId="3" xfId="0" applyNumberFormat="1" applyFont="1" applyFill="1" applyBorder="1" applyAlignment="1" applyProtection="1">
      <alignment horizontal="left"/>
      <protection hidden="1"/>
    </xf>
    <xf numFmtId="164" fontId="0" fillId="4" borderId="4" xfId="0" applyNumberFormat="1" applyFont="1" applyFill="1" applyBorder="1" applyAlignment="1" applyProtection="1">
      <alignment horizontal="left"/>
      <protection hidden="1"/>
    </xf>
    <xf numFmtId="164" fontId="0" fillId="4" borderId="5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4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00"/>
      <color rgb="FF003366"/>
      <color rgb="FF00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estpedia.com.br/artigo/Alugar+um+imovel+e+investir+a+diferenca+entre+o+aluguel+e+o+financiamento+e+uma+boa+Mito+Verdade.aspx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estpedia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8</xdr:col>
      <xdr:colOff>276225</xdr:colOff>
      <xdr:row>5</xdr:row>
      <xdr:rowOff>66675</xdr:rowOff>
    </xdr:to>
    <xdr:pic>
      <xdr:nvPicPr>
        <xdr:cNvPr id="2" name="Imagem 1" descr="logo_planilh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352425"/>
          <a:ext cx="2543175" cy="523875"/>
        </a:xfrm>
        <a:prstGeom prst="rect">
          <a:avLst/>
        </a:prstGeom>
      </xdr:spPr>
    </xdr:pic>
    <xdr:clientData/>
  </xdr:twoCellAnchor>
  <xdr:twoCellAnchor>
    <xdr:from>
      <xdr:col>8</xdr:col>
      <xdr:colOff>266700</xdr:colOff>
      <xdr:row>1</xdr:row>
      <xdr:rowOff>19050</xdr:rowOff>
    </xdr:from>
    <xdr:to>
      <xdr:col>16</xdr:col>
      <xdr:colOff>800100</xdr:colOff>
      <xdr:row>5</xdr:row>
      <xdr:rowOff>133349</xdr:rowOff>
    </xdr:to>
    <xdr:sp macro="" textlink="">
      <xdr:nvSpPr>
        <xdr:cNvPr id="3" name="CaixaDeTexto 2">
          <a:hlinkClick xmlns:r="http://schemas.openxmlformats.org/officeDocument/2006/relationships" r:id="rId3"/>
        </xdr:cNvPr>
        <xdr:cNvSpPr txBox="1"/>
      </xdr:nvSpPr>
      <xdr:spPr>
        <a:xfrm>
          <a:off x="2714625" y="180975"/>
          <a:ext cx="465772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900">
              <a:solidFill>
                <a:schemeClr val="bg1"/>
              </a:solidFill>
            </a:rPr>
            <a:t>Simulação </a:t>
          </a:r>
          <a:r>
            <a:rPr lang="pt-BR" sz="900" baseline="0">
              <a:solidFill>
                <a:schemeClr val="bg1"/>
              </a:solidFill>
            </a:rPr>
            <a:t>entre </a:t>
          </a:r>
          <a:r>
            <a:rPr lang="pt-BR" sz="900" b="1" baseline="0">
              <a:solidFill>
                <a:schemeClr val="bg1"/>
              </a:solidFill>
            </a:rPr>
            <a:t>financiamento</a:t>
          </a:r>
          <a:r>
            <a:rPr lang="pt-BR" sz="900" baseline="0">
              <a:solidFill>
                <a:schemeClr val="bg1"/>
              </a:solidFill>
            </a:rPr>
            <a:t> e </a:t>
          </a:r>
          <a:r>
            <a:rPr lang="pt-BR" sz="900" b="1" baseline="0">
              <a:solidFill>
                <a:schemeClr val="bg1"/>
              </a:solidFill>
            </a:rPr>
            <a:t>aluguel</a:t>
          </a:r>
          <a:r>
            <a:rPr lang="pt-BR" sz="900" baseline="0">
              <a:solidFill>
                <a:schemeClr val="bg1"/>
              </a:solidFill>
            </a:rPr>
            <a:t>. Para compeender a planilha, </a:t>
          </a:r>
          <a:r>
            <a:rPr lang="pt-BR" sz="900" b="1" baseline="0">
              <a:solidFill>
                <a:schemeClr val="bg1"/>
              </a:solidFill>
            </a:rPr>
            <a:t>clique aqui </a:t>
          </a:r>
          <a:r>
            <a:rPr lang="pt-BR" sz="900" baseline="0">
              <a:solidFill>
                <a:schemeClr val="bg1"/>
              </a:solidFill>
            </a:rPr>
            <a:t>para ler o artigo específico no site </a:t>
          </a:r>
          <a:r>
            <a:rPr lang="pt-BR" sz="900" b="1" i="0" baseline="0">
              <a:solidFill>
                <a:srgbClr val="CCFF00"/>
              </a:solidFill>
            </a:rPr>
            <a:t>www.investpedia.com.br. </a:t>
          </a:r>
          <a:r>
            <a:rPr lang="pt-BR" sz="1000" baseline="0">
              <a:solidFill>
                <a:srgbClr val="FF0000"/>
              </a:solidFill>
            </a:rPr>
            <a:t>*</a:t>
          </a:r>
          <a:r>
            <a:rPr lang="pt-BR" sz="900" i="1" baseline="0">
              <a:solidFill>
                <a:schemeClr val="accent1">
                  <a:lumMod val="60000"/>
                  <a:lumOff val="40000"/>
                </a:schemeClr>
              </a:solidFill>
            </a:rPr>
            <a:t>(O financiamento simulado abaixo apresenta valores fixos para os seguros MIP e DFI e para o custo de administração. Consulte seu banco antes de tomar qualquer decisão. Essa planilha é apenas uma simulação aproximada. Os dados reais de uma proposta de financiamento serão diferentes). </a:t>
          </a:r>
          <a:r>
            <a:rPr lang="pt-BR" sz="800" b="1" i="1" baseline="0">
              <a:solidFill>
                <a:srgbClr val="CCFF00"/>
              </a:solidFill>
            </a:rPr>
            <a:t>Versão Beta</a:t>
          </a:r>
          <a:endParaRPr lang="pt-BR" sz="800" b="1" i="1">
            <a:solidFill>
              <a:srgbClr val="CC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97"/>
  <sheetViews>
    <sheetView showGridLines="0" tabSelected="1" workbookViewId="0"/>
  </sheetViews>
  <sheetFormatPr defaultRowHeight="12.75"/>
  <cols>
    <col min="1" max="1" width="2.7109375" style="1" bestFit="1" customWidth="1"/>
    <col min="2" max="2" width="9.140625" style="1" hidden="1" customWidth="1"/>
    <col min="3" max="3" width="9.140625" style="1"/>
    <col min="4" max="4" width="9.85546875" style="1" hidden="1" customWidth="1"/>
    <col min="5" max="5" width="11.28515625" style="1" customWidth="1"/>
    <col min="6" max="6" width="13.5703125" style="1" hidden="1" customWidth="1"/>
    <col min="7" max="7" width="13.5703125" style="1" customWidth="1"/>
    <col min="8" max="8" width="10.85546875" style="1" hidden="1" customWidth="1"/>
    <col min="9" max="9" width="13.7109375" style="1" customWidth="1"/>
    <col min="10" max="10" width="9.140625" style="1" hidden="1" customWidth="1"/>
    <col min="11" max="11" width="9.140625" style="1"/>
    <col min="12" max="12" width="2.7109375" style="1" bestFit="1" customWidth="1"/>
    <col min="13" max="13" width="9.140625" style="1" hidden="1" customWidth="1"/>
    <col min="14" max="14" width="9.140625" style="1"/>
    <col min="15" max="16" width="13.5703125" style="1" bestFit="1" customWidth="1"/>
    <col min="17" max="17" width="12.28515625" style="1" bestFit="1" customWidth="1"/>
    <col min="18" max="18" width="9.140625" style="12" hidden="1" customWidth="1"/>
    <col min="19" max="19" width="9.85546875" style="12" hidden="1" customWidth="1"/>
    <col min="20" max="20" width="9.140625" style="12" hidden="1" customWidth="1"/>
    <col min="21" max="21" width="11.28515625" style="12" hidden="1" customWidth="1"/>
    <col min="22" max="16384" width="9.140625" style="1"/>
  </cols>
  <sheetData>
    <row r="2" spans="2:17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2:17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2:17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7">
      <c r="B8" s="30" t="s">
        <v>34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10" spans="2:17" ht="12.75" customHeight="1">
      <c r="C10" s="32" t="s">
        <v>15</v>
      </c>
      <c r="D10" s="32"/>
      <c r="E10" s="32"/>
      <c r="F10" s="32"/>
      <c r="G10" s="32"/>
      <c r="H10" s="32"/>
      <c r="I10" s="32"/>
      <c r="J10" s="32"/>
      <c r="K10" s="32"/>
      <c r="N10" s="34" t="s">
        <v>36</v>
      </c>
      <c r="O10" s="34"/>
      <c r="P10" s="35"/>
      <c r="Q10" s="35"/>
    </row>
    <row r="11" spans="2:17" ht="12.75" customHeight="1">
      <c r="C11" s="33"/>
      <c r="D11" s="33"/>
      <c r="E11" s="33"/>
      <c r="F11" s="33"/>
      <c r="G11" s="33"/>
      <c r="H11" s="33"/>
      <c r="I11" s="33"/>
      <c r="J11" s="33"/>
      <c r="K11" s="33"/>
      <c r="N11" s="36"/>
      <c r="O11" s="36"/>
      <c r="P11" s="36"/>
      <c r="Q11" s="36"/>
    </row>
    <row r="12" spans="2:17">
      <c r="C12" s="27" t="s">
        <v>0</v>
      </c>
      <c r="D12" s="27"/>
      <c r="E12" s="27"/>
      <c r="F12" s="27"/>
      <c r="G12" s="27"/>
      <c r="H12" s="45">
        <v>150000</v>
      </c>
      <c r="I12" s="45"/>
      <c r="J12" s="45"/>
      <c r="K12" s="45"/>
      <c r="N12" s="27" t="s">
        <v>10</v>
      </c>
      <c r="O12" s="27"/>
      <c r="P12" s="27"/>
      <c r="Q12" s="14">
        <v>1050</v>
      </c>
    </row>
    <row r="13" spans="2:17">
      <c r="C13" s="27" t="s">
        <v>22</v>
      </c>
      <c r="D13" s="27"/>
      <c r="E13" s="27"/>
      <c r="F13" s="27"/>
      <c r="G13" s="27"/>
      <c r="H13" s="45">
        <v>30000</v>
      </c>
      <c r="I13" s="45"/>
      <c r="J13" s="45"/>
      <c r="K13" s="45"/>
    </row>
    <row r="14" spans="2:17">
      <c r="C14" s="27" t="s">
        <v>4</v>
      </c>
      <c r="D14" s="27"/>
      <c r="E14" s="27"/>
      <c r="F14" s="27"/>
      <c r="G14" s="27"/>
      <c r="H14" s="39">
        <f>H12-H13</f>
        <v>120000</v>
      </c>
      <c r="I14" s="39"/>
      <c r="J14" s="39"/>
      <c r="K14" s="39"/>
    </row>
    <row r="15" spans="2:17">
      <c r="N15" s="44"/>
      <c r="O15" s="44"/>
      <c r="P15" s="44"/>
      <c r="Q15" s="44"/>
    </row>
    <row r="16" spans="2:17">
      <c r="C16" s="28" t="s">
        <v>16</v>
      </c>
      <c r="D16" s="28"/>
      <c r="E16" s="28"/>
      <c r="F16" s="28"/>
      <c r="G16" s="28"/>
      <c r="H16" s="28"/>
      <c r="I16" s="28"/>
      <c r="J16" s="28"/>
      <c r="K16" s="28"/>
      <c r="N16" s="28" t="s">
        <v>14</v>
      </c>
      <c r="O16" s="28"/>
      <c r="P16" s="28"/>
      <c r="Q16" s="28"/>
    </row>
    <row r="17" spans="1:17">
      <c r="C17" s="27" t="s">
        <v>23</v>
      </c>
      <c r="D17" s="27"/>
      <c r="E17" s="27"/>
      <c r="F17" s="27"/>
      <c r="G17" s="27"/>
      <c r="H17" s="37">
        <v>0.01</v>
      </c>
      <c r="I17" s="37"/>
      <c r="J17" s="37"/>
      <c r="K17" s="37"/>
      <c r="N17" s="27" t="s">
        <v>2</v>
      </c>
      <c r="O17" s="27"/>
      <c r="P17" s="27"/>
      <c r="Q17" s="15">
        <v>6.0000000000000001E-3</v>
      </c>
    </row>
    <row r="18" spans="1:17">
      <c r="C18" s="27" t="s">
        <v>5</v>
      </c>
      <c r="D18" s="27"/>
      <c r="E18" s="27"/>
      <c r="F18" s="27"/>
      <c r="G18" s="27"/>
      <c r="H18" s="38">
        <v>240</v>
      </c>
      <c r="I18" s="38"/>
      <c r="J18" s="38"/>
      <c r="K18" s="38"/>
      <c r="N18" s="27" t="s">
        <v>5</v>
      </c>
      <c r="O18" s="27"/>
      <c r="P18" s="27"/>
      <c r="Q18" s="25">
        <f>$H$18</f>
        <v>240</v>
      </c>
    </row>
    <row r="19" spans="1:17">
      <c r="C19" s="27" t="s">
        <v>6</v>
      </c>
      <c r="D19" s="27"/>
      <c r="E19" s="27"/>
      <c r="F19" s="27"/>
      <c r="G19" s="27"/>
      <c r="H19" s="39">
        <f>$H$14/$H$18</f>
        <v>500</v>
      </c>
      <c r="I19" s="39"/>
      <c r="J19" s="39"/>
      <c r="K19" s="39"/>
      <c r="N19" s="20"/>
      <c r="O19" s="20"/>
      <c r="P19" s="20"/>
      <c r="Q19" s="21"/>
    </row>
    <row r="20" spans="1:17" hidden="1">
      <c r="C20" s="52" t="s">
        <v>25</v>
      </c>
      <c r="D20" s="53"/>
      <c r="E20" s="53"/>
      <c r="F20" s="53"/>
      <c r="G20" s="54"/>
      <c r="H20" s="40">
        <v>0</v>
      </c>
      <c r="I20" s="41"/>
      <c r="J20" s="41"/>
      <c r="K20" s="42"/>
      <c r="N20" s="27" t="s">
        <v>24</v>
      </c>
      <c r="O20" s="27"/>
      <c r="P20" s="27"/>
      <c r="Q20" s="19">
        <v>0</v>
      </c>
    </row>
    <row r="21" spans="1:17">
      <c r="C21" s="27" t="s">
        <v>28</v>
      </c>
      <c r="D21" s="27"/>
      <c r="E21" s="27"/>
      <c r="F21" s="27"/>
      <c r="G21" s="27"/>
      <c r="H21" s="17"/>
      <c r="I21" s="55">
        <v>12.7</v>
      </c>
      <c r="J21" s="55"/>
      <c r="K21" s="55"/>
      <c r="N21" s="28" t="str">
        <f>CONCATENATE("SUBTOTAL ACUMULADO APÓS ",Q18," MESES")</f>
        <v>SUBTOTAL ACUMULADO APÓS 240 MESES</v>
      </c>
      <c r="O21" s="28"/>
      <c r="P21" s="28"/>
      <c r="Q21" s="28"/>
    </row>
    <row r="22" spans="1:17">
      <c r="C22" s="27" t="s">
        <v>29</v>
      </c>
      <c r="D22" s="27"/>
      <c r="E22" s="27"/>
      <c r="F22" s="27"/>
      <c r="G22" s="27"/>
      <c r="H22" s="17"/>
      <c r="I22" s="55">
        <v>16.2</v>
      </c>
      <c r="J22" s="55"/>
      <c r="K22" s="55"/>
      <c r="N22" s="56" t="s">
        <v>31</v>
      </c>
      <c r="O22" s="57"/>
      <c r="P22" s="58"/>
      <c r="Q22" s="18">
        <f>LARGE(Q35:Q394,1)</f>
        <v>89462.814607276203</v>
      </c>
    </row>
    <row r="23" spans="1:17">
      <c r="A23" s="5"/>
      <c r="C23" s="27" t="s">
        <v>30</v>
      </c>
      <c r="D23" s="27"/>
      <c r="E23" s="27"/>
      <c r="F23" s="27"/>
      <c r="G23" s="27"/>
      <c r="H23" s="17"/>
      <c r="I23" s="55">
        <v>25</v>
      </c>
      <c r="J23" s="55"/>
      <c r="K23" s="55"/>
      <c r="N23" s="56" t="s">
        <v>32</v>
      </c>
      <c r="O23" s="57"/>
      <c r="P23" s="58"/>
      <c r="Q23" s="18">
        <f>$Q$22*((1+$Q$17)^($Q$18-$T$35))</f>
        <v>161749.38897326551</v>
      </c>
    </row>
    <row r="24" spans="1:17">
      <c r="D24" s="3"/>
      <c r="E24" s="3"/>
      <c r="F24" s="3"/>
      <c r="G24" s="3"/>
      <c r="H24" s="4"/>
      <c r="I24" s="4"/>
      <c r="N24" s="27" t="s">
        <v>13</v>
      </c>
      <c r="O24" s="27"/>
      <c r="P24" s="27"/>
      <c r="Q24" s="15">
        <v>0</v>
      </c>
    </row>
    <row r="25" spans="1:17">
      <c r="C25" s="28" t="str">
        <f>CONCATENATE("VALOR TOTAL PAGO PELO IMÓVEL APÓS ",H18," MESES")</f>
        <v>VALOR TOTAL PAGO PELO IMÓVEL APÓS 240 MESES</v>
      </c>
      <c r="D25" s="28"/>
      <c r="E25" s="28"/>
      <c r="F25" s="28"/>
      <c r="G25" s="28"/>
      <c r="H25" s="28"/>
      <c r="I25" s="28"/>
      <c r="J25" s="28"/>
      <c r="K25" s="28"/>
      <c r="N25" s="27" t="s">
        <v>9</v>
      </c>
      <c r="O25" s="27"/>
      <c r="P25" s="27"/>
      <c r="Q25" s="6">
        <f>$Q$23-((SUM(P35:P394)+$U$35)*($Q$24))</f>
        <v>161749.38897326551</v>
      </c>
    </row>
    <row r="26" spans="1:17">
      <c r="C26" s="43">
        <f>SUM(G35:G394)</f>
        <v>277535.99999999959</v>
      </c>
      <c r="D26" s="43"/>
      <c r="E26" s="43"/>
      <c r="F26" s="43"/>
      <c r="G26" s="43"/>
      <c r="H26" s="43"/>
      <c r="I26" s="43"/>
      <c r="J26" s="43"/>
      <c r="K26" s="43"/>
      <c r="N26" s="7"/>
      <c r="O26" s="7"/>
      <c r="P26" s="7"/>
      <c r="Q26" s="5"/>
    </row>
    <row r="27" spans="1:17">
      <c r="D27" s="3"/>
      <c r="E27" s="3"/>
      <c r="F27" s="3"/>
      <c r="G27" s="3"/>
      <c r="H27" s="4"/>
      <c r="I27" s="4"/>
      <c r="N27" s="28" t="str">
        <f>CONCATENATE("PATRIMÔNIO APÓS ",Q18," MESES")</f>
        <v>PATRIMÔNIO APÓS 240 MESES</v>
      </c>
      <c r="O27" s="28"/>
      <c r="P27" s="28"/>
      <c r="Q27" s="28"/>
    </row>
    <row r="28" spans="1:17">
      <c r="C28" s="28" t="str">
        <f>CONCATENATE("PATRIMÔNIO APÓS ",H18," MESES")</f>
        <v>PATRIMÔNIO APÓS 240 MESES</v>
      </c>
      <c r="D28" s="28"/>
      <c r="E28" s="28"/>
      <c r="F28" s="28"/>
      <c r="G28" s="28"/>
      <c r="H28" s="28"/>
      <c r="I28" s="28"/>
      <c r="J28" s="28"/>
      <c r="K28" s="28"/>
      <c r="N28" s="27" t="s">
        <v>9</v>
      </c>
      <c r="O28" s="27"/>
      <c r="P28" s="27"/>
      <c r="Q28" s="2">
        <f>$Q$25</f>
        <v>161749.38897326551</v>
      </c>
    </row>
    <row r="29" spans="1:17">
      <c r="C29" s="27" t="s">
        <v>26</v>
      </c>
      <c r="D29" s="27"/>
      <c r="E29" s="27"/>
      <c r="F29" s="27"/>
      <c r="G29" s="27"/>
      <c r="H29" s="9"/>
      <c r="I29" s="37">
        <v>0</v>
      </c>
      <c r="J29" s="37"/>
      <c r="K29" s="37"/>
      <c r="N29" s="27" t="s">
        <v>12</v>
      </c>
      <c r="O29" s="27"/>
      <c r="P29" s="27"/>
      <c r="Q29" s="6">
        <f>Q28</f>
        <v>161749.38897326551</v>
      </c>
    </row>
    <row r="30" spans="1:17">
      <c r="C30" s="27" t="s">
        <v>11</v>
      </c>
      <c r="D30" s="27"/>
      <c r="E30" s="27"/>
      <c r="F30" s="27"/>
      <c r="G30" s="27"/>
      <c r="H30" s="9"/>
      <c r="I30" s="39">
        <f>H12*(1+$I$29)^H18</f>
        <v>150000</v>
      </c>
      <c r="J30" s="39"/>
      <c r="K30" s="39"/>
      <c r="N30" s="7"/>
      <c r="O30" s="7"/>
      <c r="P30" s="7"/>
      <c r="Q30" s="5"/>
    </row>
    <row r="31" spans="1:17">
      <c r="C31" s="27" t="s">
        <v>12</v>
      </c>
      <c r="D31" s="27"/>
      <c r="E31" s="27"/>
      <c r="F31" s="27"/>
      <c r="G31" s="27"/>
      <c r="H31" s="9"/>
      <c r="I31" s="43">
        <f>I30</f>
        <v>150000</v>
      </c>
      <c r="J31" s="43"/>
      <c r="K31" s="43"/>
      <c r="N31" s="7"/>
      <c r="O31" s="7"/>
      <c r="P31" s="7"/>
      <c r="Q31" s="5"/>
    </row>
    <row r="32" spans="1:17" ht="12.75" customHeight="1">
      <c r="D32" s="3"/>
      <c r="E32" s="3"/>
      <c r="F32" s="3"/>
      <c r="G32" s="3"/>
      <c r="H32" s="4"/>
      <c r="I32" s="4"/>
      <c r="N32" s="7"/>
      <c r="O32" s="7"/>
      <c r="P32" s="7"/>
      <c r="Q32" s="5"/>
    </row>
    <row r="33" spans="2:21">
      <c r="N33" s="7"/>
      <c r="O33" s="7"/>
      <c r="P33" s="7"/>
      <c r="Q33" s="5"/>
    </row>
    <row r="34" spans="2:21">
      <c r="C34" s="10" t="s">
        <v>27</v>
      </c>
      <c r="D34" s="10" t="s">
        <v>1</v>
      </c>
      <c r="E34" s="10" t="s">
        <v>19</v>
      </c>
      <c r="F34" s="10" t="s">
        <v>7</v>
      </c>
      <c r="G34" s="10" t="s">
        <v>20</v>
      </c>
      <c r="H34" s="10" t="s">
        <v>8</v>
      </c>
      <c r="I34" s="10" t="s">
        <v>21</v>
      </c>
      <c r="J34" s="10" t="s">
        <v>3</v>
      </c>
      <c r="K34" s="10" t="s">
        <v>17</v>
      </c>
      <c r="N34" s="10" t="s">
        <v>27</v>
      </c>
      <c r="O34" s="10" t="s">
        <v>33</v>
      </c>
      <c r="P34" s="10" t="s">
        <v>17</v>
      </c>
      <c r="Q34" s="10" t="s">
        <v>18</v>
      </c>
    </row>
    <row r="35" spans="2:21">
      <c r="B35" s="12">
        <f>$H$18-1</f>
        <v>239</v>
      </c>
      <c r="C35" s="7">
        <f>IF(B35&gt;=0,$H$18-B35,"")</f>
        <v>1</v>
      </c>
      <c r="D35" s="13">
        <f>IF(B35&gt;=0,$H$14,"")</f>
        <v>120000</v>
      </c>
      <c r="E35" s="8">
        <f>IF(B35&gt;=0,$H$14,"")</f>
        <v>120000</v>
      </c>
      <c r="F35" s="13">
        <f t="shared" ref="F35:F98" si="0">IF(B35&gt;=0,H35+J35,"")</f>
        <v>1700</v>
      </c>
      <c r="G35" s="8">
        <f t="shared" ref="G35:G98" si="1">IF(B35&gt;=0,I35+K35+(SUM($I$21:$K$23)),"")</f>
        <v>1753.9</v>
      </c>
      <c r="H35" s="13">
        <f>IF(B35&gt;=0,$H$19,"")</f>
        <v>500</v>
      </c>
      <c r="I35" s="8">
        <f t="shared" ref="I35:I98" si="2">IF(B35&gt;=0,H35*(1+$H$20)^$C35,"")</f>
        <v>500</v>
      </c>
      <c r="J35" s="13">
        <f t="shared" ref="J35:J98" si="3">IF(B35&gt;=0,D35*$H$17,"")</f>
        <v>1200</v>
      </c>
      <c r="K35" s="8">
        <f t="shared" ref="K35:K98" si="4">IF(B35&gt;=0,J35*(1+$H$20)^$C35,"")</f>
        <v>1200</v>
      </c>
      <c r="M35" s="11">
        <f>$Q$18-1</f>
        <v>239</v>
      </c>
      <c r="N35" s="7">
        <f>IF(M35&gt;=0,$Q$18-M35,"")</f>
        <v>1</v>
      </c>
      <c r="O35" s="26">
        <f t="shared" ref="O35:O98" si="5">IF(M35&lt;0,"",IF(G35-$Q$12&gt;0,(G35-$Q$12)*((1+$Q$20)^N35),0))</f>
        <v>703.90000000000009</v>
      </c>
      <c r="P35" s="8">
        <f>IF(M35&lt;0,"",IF(O35&gt;0,O35*$Q$17,0))</f>
        <v>4.2234000000000007</v>
      </c>
      <c r="Q35" s="8">
        <f>IF(M35&lt;0,"",O35+P35)</f>
        <v>708.12340000000006</v>
      </c>
      <c r="R35" s="12">
        <f>IF(Q35=0,0,IF(Q36&gt;Q35,1,2))</f>
        <v>1</v>
      </c>
      <c r="S35" s="22">
        <f>Q35</f>
        <v>708.12340000000006</v>
      </c>
      <c r="T35" s="12">
        <f>COUNTIF(Q35:Q394,"&gt;0")</f>
        <v>141</v>
      </c>
      <c r="U35" s="23">
        <f>$Q$23-$Q$22</f>
        <v>72286.574365989305</v>
      </c>
    </row>
    <row r="36" spans="2:21">
      <c r="B36" s="12">
        <f>B35-1</f>
        <v>238</v>
      </c>
      <c r="C36" s="7">
        <f t="shared" ref="C36:C99" si="6">IF(B36&gt;=0,$H$18-B36,"")</f>
        <v>2</v>
      </c>
      <c r="D36" s="13">
        <f t="shared" ref="D36:D99" si="7">IF(B36&gt;=0,D35-H35,"")</f>
        <v>119500</v>
      </c>
      <c r="E36" s="8">
        <f t="shared" ref="E36:E99" si="8">IF(B36&gt;=0,D36*(1+$H$20)^$C35,"")</f>
        <v>119500</v>
      </c>
      <c r="F36" s="13">
        <f t="shared" si="0"/>
        <v>1695</v>
      </c>
      <c r="G36" s="8">
        <f t="shared" si="1"/>
        <v>1748.9</v>
      </c>
      <c r="H36" s="13">
        <f>IF(B36&gt;=0,$H$19,"")</f>
        <v>500</v>
      </c>
      <c r="I36" s="8">
        <f t="shared" si="2"/>
        <v>500</v>
      </c>
      <c r="J36" s="13">
        <f t="shared" si="3"/>
        <v>1195</v>
      </c>
      <c r="K36" s="8">
        <f t="shared" si="4"/>
        <v>1195</v>
      </c>
      <c r="M36" s="12">
        <f>M35-1</f>
        <v>238</v>
      </c>
      <c r="N36" s="7">
        <f>IF(M36&gt;=0,$Q$18-M36,"")</f>
        <v>2</v>
      </c>
      <c r="O36" s="26">
        <f t="shared" si="5"/>
        <v>698.90000000000009</v>
      </c>
      <c r="P36" s="8">
        <f>IF(M36&lt;0,"",IF(O36&gt;0,(O36+Q35)*$Q$17,0))</f>
        <v>8.4421403999999995</v>
      </c>
      <c r="Q36" s="8">
        <f>IF(M36&lt;0,"",IF(O36&gt;0,Q35+O36+P36,0))</f>
        <v>1415.4655404</v>
      </c>
      <c r="R36" s="12">
        <f t="shared" ref="R36:R99" si="9">IF(Q36=0,0,IF(Q37&gt;Q36,1,2))</f>
        <v>1</v>
      </c>
      <c r="S36" s="22">
        <f t="shared" ref="S36:S99" si="10">Q36</f>
        <v>1415.4655404</v>
      </c>
      <c r="U36" s="22"/>
    </row>
    <row r="37" spans="2:21">
      <c r="B37" s="12">
        <f t="shared" ref="B37:B100" si="11">B36-1</f>
        <v>237</v>
      </c>
      <c r="C37" s="7">
        <f t="shared" si="6"/>
        <v>3</v>
      </c>
      <c r="D37" s="13">
        <f t="shared" si="7"/>
        <v>119000</v>
      </c>
      <c r="E37" s="8">
        <f t="shared" si="8"/>
        <v>119000</v>
      </c>
      <c r="F37" s="13">
        <f t="shared" si="0"/>
        <v>1690</v>
      </c>
      <c r="G37" s="8">
        <f t="shared" si="1"/>
        <v>1743.9</v>
      </c>
      <c r="H37" s="13">
        <f t="shared" ref="H37:H100" si="12">IF(B37&gt;=0,$H$19,"")</f>
        <v>500</v>
      </c>
      <c r="I37" s="8">
        <f t="shared" si="2"/>
        <v>500</v>
      </c>
      <c r="J37" s="13">
        <f t="shared" si="3"/>
        <v>1190</v>
      </c>
      <c r="K37" s="8">
        <f t="shared" si="4"/>
        <v>1190</v>
      </c>
      <c r="M37" s="12">
        <f>M36-1</f>
        <v>237</v>
      </c>
      <c r="N37" s="7">
        <f t="shared" ref="N37:N100" si="13">IF(M37&gt;=0,$Q$18-M37,"")</f>
        <v>3</v>
      </c>
      <c r="O37" s="26">
        <f t="shared" si="5"/>
        <v>693.90000000000009</v>
      </c>
      <c r="P37" s="8">
        <f t="shared" ref="P37:P100" si="14">IF(M37&lt;0,"",IF(O37&gt;0,(O37+Q36)*$Q$17,0))</f>
        <v>12.656193242400001</v>
      </c>
      <c r="Q37" s="8">
        <f t="shared" ref="Q37:Q100" si="15">IF(M37&lt;0,"",IF(O37&gt;0,Q36+O37+P37,0))</f>
        <v>2122.0217336424002</v>
      </c>
      <c r="R37" s="12">
        <f t="shared" si="9"/>
        <v>1</v>
      </c>
      <c r="S37" s="22">
        <f t="shared" si="10"/>
        <v>2122.0217336424002</v>
      </c>
      <c r="U37" s="24"/>
    </row>
    <row r="38" spans="2:21">
      <c r="B38" s="12">
        <f t="shared" si="11"/>
        <v>236</v>
      </c>
      <c r="C38" s="7">
        <f t="shared" si="6"/>
        <v>4</v>
      </c>
      <c r="D38" s="13">
        <f t="shared" si="7"/>
        <v>118500</v>
      </c>
      <c r="E38" s="8">
        <f t="shared" si="8"/>
        <v>118500</v>
      </c>
      <c r="F38" s="13">
        <f t="shared" si="0"/>
        <v>1685</v>
      </c>
      <c r="G38" s="8">
        <f t="shared" si="1"/>
        <v>1738.9</v>
      </c>
      <c r="H38" s="13">
        <f t="shared" si="12"/>
        <v>500</v>
      </c>
      <c r="I38" s="8">
        <f t="shared" si="2"/>
        <v>500</v>
      </c>
      <c r="J38" s="13">
        <f t="shared" si="3"/>
        <v>1185</v>
      </c>
      <c r="K38" s="8">
        <f t="shared" si="4"/>
        <v>1185</v>
      </c>
      <c r="M38" s="12">
        <f t="shared" ref="M38:M101" si="16">M37-1</f>
        <v>236</v>
      </c>
      <c r="N38" s="7">
        <f t="shared" si="13"/>
        <v>4</v>
      </c>
      <c r="O38" s="26">
        <f t="shared" si="5"/>
        <v>688.90000000000009</v>
      </c>
      <c r="P38" s="8">
        <f t="shared" si="14"/>
        <v>16.865530401854404</v>
      </c>
      <c r="Q38" s="8">
        <f t="shared" si="15"/>
        <v>2827.7872640442547</v>
      </c>
      <c r="R38" s="12">
        <f t="shared" si="9"/>
        <v>1</v>
      </c>
      <c r="S38" s="22">
        <f t="shared" si="10"/>
        <v>2827.7872640442547</v>
      </c>
    </row>
    <row r="39" spans="2:21">
      <c r="B39" s="12">
        <f t="shared" si="11"/>
        <v>235</v>
      </c>
      <c r="C39" s="7">
        <f t="shared" si="6"/>
        <v>5</v>
      </c>
      <c r="D39" s="13">
        <f t="shared" si="7"/>
        <v>118000</v>
      </c>
      <c r="E39" s="8">
        <f t="shared" si="8"/>
        <v>118000</v>
      </c>
      <c r="F39" s="13">
        <f t="shared" si="0"/>
        <v>1680</v>
      </c>
      <c r="G39" s="8">
        <f t="shared" si="1"/>
        <v>1733.9</v>
      </c>
      <c r="H39" s="13">
        <f t="shared" si="12"/>
        <v>500</v>
      </c>
      <c r="I39" s="8">
        <f t="shared" si="2"/>
        <v>500</v>
      </c>
      <c r="J39" s="13">
        <f t="shared" si="3"/>
        <v>1180</v>
      </c>
      <c r="K39" s="8">
        <f t="shared" si="4"/>
        <v>1180</v>
      </c>
      <c r="M39" s="12">
        <f t="shared" si="16"/>
        <v>235</v>
      </c>
      <c r="N39" s="7">
        <f t="shared" si="13"/>
        <v>5</v>
      </c>
      <c r="O39" s="26">
        <f t="shared" si="5"/>
        <v>683.90000000000009</v>
      </c>
      <c r="P39" s="8">
        <f t="shared" si="14"/>
        <v>21.070123584265531</v>
      </c>
      <c r="Q39" s="8">
        <f t="shared" si="15"/>
        <v>3532.7573876285205</v>
      </c>
      <c r="R39" s="12">
        <f t="shared" si="9"/>
        <v>1</v>
      </c>
      <c r="S39" s="22">
        <f t="shared" si="10"/>
        <v>3532.7573876285205</v>
      </c>
    </row>
    <row r="40" spans="2:21">
      <c r="B40" s="12">
        <f t="shared" si="11"/>
        <v>234</v>
      </c>
      <c r="C40" s="7">
        <f t="shared" si="6"/>
        <v>6</v>
      </c>
      <c r="D40" s="13">
        <f t="shared" si="7"/>
        <v>117500</v>
      </c>
      <c r="E40" s="8">
        <f t="shared" si="8"/>
        <v>117500</v>
      </c>
      <c r="F40" s="13">
        <f t="shared" si="0"/>
        <v>1675</v>
      </c>
      <c r="G40" s="8">
        <f t="shared" si="1"/>
        <v>1728.9</v>
      </c>
      <c r="H40" s="13">
        <f t="shared" si="12"/>
        <v>500</v>
      </c>
      <c r="I40" s="8">
        <f t="shared" si="2"/>
        <v>500</v>
      </c>
      <c r="J40" s="13">
        <f t="shared" si="3"/>
        <v>1175</v>
      </c>
      <c r="K40" s="8">
        <f t="shared" si="4"/>
        <v>1175</v>
      </c>
      <c r="M40" s="12">
        <f t="shared" si="16"/>
        <v>234</v>
      </c>
      <c r="N40" s="7">
        <f t="shared" si="13"/>
        <v>6</v>
      </c>
      <c r="O40" s="26">
        <f t="shared" si="5"/>
        <v>678.90000000000009</v>
      </c>
      <c r="P40" s="8">
        <f t="shared" si="14"/>
        <v>25.269944325771121</v>
      </c>
      <c r="Q40" s="8">
        <f t="shared" si="15"/>
        <v>4236.9273319542917</v>
      </c>
      <c r="R40" s="12">
        <f t="shared" si="9"/>
        <v>1</v>
      </c>
      <c r="S40" s="22">
        <f t="shared" si="10"/>
        <v>4236.9273319542917</v>
      </c>
    </row>
    <row r="41" spans="2:21">
      <c r="B41" s="12">
        <f t="shared" si="11"/>
        <v>233</v>
      </c>
      <c r="C41" s="7">
        <f t="shared" si="6"/>
        <v>7</v>
      </c>
      <c r="D41" s="13">
        <f t="shared" si="7"/>
        <v>117000</v>
      </c>
      <c r="E41" s="8">
        <f t="shared" si="8"/>
        <v>117000</v>
      </c>
      <c r="F41" s="13">
        <f t="shared" si="0"/>
        <v>1670</v>
      </c>
      <c r="G41" s="8">
        <f t="shared" si="1"/>
        <v>1723.9</v>
      </c>
      <c r="H41" s="13">
        <f t="shared" si="12"/>
        <v>500</v>
      </c>
      <c r="I41" s="8">
        <f t="shared" si="2"/>
        <v>500</v>
      </c>
      <c r="J41" s="13">
        <f t="shared" si="3"/>
        <v>1170</v>
      </c>
      <c r="K41" s="8">
        <f t="shared" si="4"/>
        <v>1170</v>
      </c>
      <c r="M41" s="12">
        <f t="shared" si="16"/>
        <v>233</v>
      </c>
      <c r="N41" s="7">
        <f t="shared" si="13"/>
        <v>7</v>
      </c>
      <c r="O41" s="26">
        <f t="shared" si="5"/>
        <v>673.90000000000009</v>
      </c>
      <c r="P41" s="8">
        <f t="shared" si="14"/>
        <v>29.46496399172575</v>
      </c>
      <c r="Q41" s="8">
        <f t="shared" si="15"/>
        <v>4940.2922959460175</v>
      </c>
      <c r="R41" s="12">
        <f t="shared" si="9"/>
        <v>1</v>
      </c>
      <c r="S41" s="22">
        <f t="shared" si="10"/>
        <v>4940.2922959460175</v>
      </c>
    </row>
    <row r="42" spans="2:21">
      <c r="B42" s="12">
        <f t="shared" si="11"/>
        <v>232</v>
      </c>
      <c r="C42" s="7">
        <f t="shared" si="6"/>
        <v>8</v>
      </c>
      <c r="D42" s="13">
        <f t="shared" si="7"/>
        <v>116500</v>
      </c>
      <c r="E42" s="8">
        <f t="shared" si="8"/>
        <v>116500</v>
      </c>
      <c r="F42" s="13">
        <f t="shared" si="0"/>
        <v>1665</v>
      </c>
      <c r="G42" s="8">
        <f t="shared" si="1"/>
        <v>1718.9</v>
      </c>
      <c r="H42" s="13">
        <f t="shared" si="12"/>
        <v>500</v>
      </c>
      <c r="I42" s="8">
        <f t="shared" si="2"/>
        <v>500</v>
      </c>
      <c r="J42" s="13">
        <f t="shared" si="3"/>
        <v>1165</v>
      </c>
      <c r="K42" s="8">
        <f t="shared" si="4"/>
        <v>1165</v>
      </c>
      <c r="M42" s="12">
        <f t="shared" si="16"/>
        <v>232</v>
      </c>
      <c r="N42" s="7">
        <f t="shared" si="13"/>
        <v>8</v>
      </c>
      <c r="O42" s="26">
        <f t="shared" si="5"/>
        <v>668.90000000000009</v>
      </c>
      <c r="P42" s="8">
        <f t="shared" si="14"/>
        <v>33.655153775676105</v>
      </c>
      <c r="Q42" s="8">
        <f t="shared" si="15"/>
        <v>5642.847449721693</v>
      </c>
      <c r="R42" s="12">
        <f t="shared" si="9"/>
        <v>1</v>
      </c>
      <c r="S42" s="22">
        <f t="shared" si="10"/>
        <v>5642.847449721693</v>
      </c>
    </row>
    <row r="43" spans="2:21">
      <c r="B43" s="12">
        <f t="shared" si="11"/>
        <v>231</v>
      </c>
      <c r="C43" s="7">
        <f t="shared" si="6"/>
        <v>9</v>
      </c>
      <c r="D43" s="13">
        <f t="shared" si="7"/>
        <v>116000</v>
      </c>
      <c r="E43" s="8">
        <f t="shared" si="8"/>
        <v>116000</v>
      </c>
      <c r="F43" s="13">
        <f t="shared" si="0"/>
        <v>1660</v>
      </c>
      <c r="G43" s="8">
        <f t="shared" si="1"/>
        <v>1713.9</v>
      </c>
      <c r="H43" s="13">
        <f t="shared" si="12"/>
        <v>500</v>
      </c>
      <c r="I43" s="8">
        <f t="shared" si="2"/>
        <v>500</v>
      </c>
      <c r="J43" s="13">
        <f t="shared" si="3"/>
        <v>1160</v>
      </c>
      <c r="K43" s="8">
        <f t="shared" si="4"/>
        <v>1160</v>
      </c>
      <c r="M43" s="12">
        <f t="shared" si="16"/>
        <v>231</v>
      </c>
      <c r="N43" s="7">
        <f t="shared" si="13"/>
        <v>9</v>
      </c>
      <c r="O43" s="26">
        <f t="shared" si="5"/>
        <v>663.90000000000009</v>
      </c>
      <c r="P43" s="8">
        <f t="shared" si="14"/>
        <v>37.840484698330165</v>
      </c>
      <c r="Q43" s="8">
        <f t="shared" si="15"/>
        <v>6344.5879344200239</v>
      </c>
      <c r="R43" s="12">
        <f t="shared" si="9"/>
        <v>1</v>
      </c>
      <c r="S43" s="22">
        <f t="shared" si="10"/>
        <v>6344.5879344200239</v>
      </c>
    </row>
    <row r="44" spans="2:21">
      <c r="B44" s="12">
        <f t="shared" si="11"/>
        <v>230</v>
      </c>
      <c r="C44" s="7">
        <f t="shared" si="6"/>
        <v>10</v>
      </c>
      <c r="D44" s="13">
        <f t="shared" si="7"/>
        <v>115500</v>
      </c>
      <c r="E44" s="8">
        <f t="shared" si="8"/>
        <v>115500</v>
      </c>
      <c r="F44" s="13">
        <f t="shared" si="0"/>
        <v>1655</v>
      </c>
      <c r="G44" s="8">
        <f t="shared" si="1"/>
        <v>1708.9</v>
      </c>
      <c r="H44" s="13">
        <f t="shared" si="12"/>
        <v>500</v>
      </c>
      <c r="I44" s="8">
        <f t="shared" si="2"/>
        <v>500</v>
      </c>
      <c r="J44" s="13">
        <f t="shared" si="3"/>
        <v>1155</v>
      </c>
      <c r="K44" s="8">
        <f t="shared" si="4"/>
        <v>1155</v>
      </c>
      <c r="M44" s="12">
        <f t="shared" si="16"/>
        <v>230</v>
      </c>
      <c r="N44" s="7">
        <f t="shared" si="13"/>
        <v>10</v>
      </c>
      <c r="O44" s="26">
        <f t="shared" si="5"/>
        <v>658.90000000000009</v>
      </c>
      <c r="P44" s="8">
        <f t="shared" si="14"/>
        <v>42.020927606520139</v>
      </c>
      <c r="Q44" s="8">
        <f t="shared" si="15"/>
        <v>7045.5088620265433</v>
      </c>
      <c r="R44" s="12">
        <f t="shared" si="9"/>
        <v>1</v>
      </c>
      <c r="S44" s="22">
        <f t="shared" si="10"/>
        <v>7045.5088620265433</v>
      </c>
    </row>
    <row r="45" spans="2:21">
      <c r="B45" s="12">
        <f t="shared" si="11"/>
        <v>229</v>
      </c>
      <c r="C45" s="7">
        <f t="shared" si="6"/>
        <v>11</v>
      </c>
      <c r="D45" s="13">
        <f t="shared" si="7"/>
        <v>115000</v>
      </c>
      <c r="E45" s="8">
        <f t="shared" si="8"/>
        <v>115000</v>
      </c>
      <c r="F45" s="13">
        <f t="shared" si="0"/>
        <v>1650</v>
      </c>
      <c r="G45" s="8">
        <f t="shared" si="1"/>
        <v>1703.9</v>
      </c>
      <c r="H45" s="13">
        <f t="shared" si="12"/>
        <v>500</v>
      </c>
      <c r="I45" s="8">
        <f t="shared" si="2"/>
        <v>500</v>
      </c>
      <c r="J45" s="13">
        <f t="shared" si="3"/>
        <v>1150</v>
      </c>
      <c r="K45" s="8">
        <f t="shared" si="4"/>
        <v>1150</v>
      </c>
      <c r="M45" s="12">
        <f t="shared" si="16"/>
        <v>229</v>
      </c>
      <c r="N45" s="7">
        <f t="shared" si="13"/>
        <v>11</v>
      </c>
      <c r="O45" s="26">
        <f t="shared" si="5"/>
        <v>653.90000000000009</v>
      </c>
      <c r="P45" s="8">
        <f t="shared" si="14"/>
        <v>46.196453172159259</v>
      </c>
      <c r="Q45" s="8">
        <f t="shared" si="15"/>
        <v>7745.6053151987026</v>
      </c>
      <c r="R45" s="12">
        <f t="shared" si="9"/>
        <v>1</v>
      </c>
      <c r="S45" s="22">
        <f t="shared" si="10"/>
        <v>7745.6053151987026</v>
      </c>
    </row>
    <row r="46" spans="2:21">
      <c r="B46" s="12">
        <f t="shared" si="11"/>
        <v>228</v>
      </c>
      <c r="C46" s="7">
        <f t="shared" si="6"/>
        <v>12</v>
      </c>
      <c r="D46" s="13">
        <f t="shared" si="7"/>
        <v>114500</v>
      </c>
      <c r="E46" s="8">
        <f t="shared" si="8"/>
        <v>114500</v>
      </c>
      <c r="F46" s="13">
        <f t="shared" si="0"/>
        <v>1645</v>
      </c>
      <c r="G46" s="8">
        <f t="shared" si="1"/>
        <v>1698.9</v>
      </c>
      <c r="H46" s="13">
        <f t="shared" si="12"/>
        <v>500</v>
      </c>
      <c r="I46" s="8">
        <f t="shared" si="2"/>
        <v>500</v>
      </c>
      <c r="J46" s="13">
        <f t="shared" si="3"/>
        <v>1145</v>
      </c>
      <c r="K46" s="8">
        <f t="shared" si="4"/>
        <v>1145</v>
      </c>
      <c r="M46" s="12">
        <f t="shared" si="16"/>
        <v>228</v>
      </c>
      <c r="N46" s="7">
        <f t="shared" si="13"/>
        <v>12</v>
      </c>
      <c r="O46" s="26">
        <f t="shared" si="5"/>
        <v>648.90000000000009</v>
      </c>
      <c r="P46" s="8">
        <f t="shared" si="14"/>
        <v>50.367031891192219</v>
      </c>
      <c r="Q46" s="8">
        <f t="shared" si="15"/>
        <v>8444.8723470898949</v>
      </c>
      <c r="R46" s="12">
        <f t="shared" si="9"/>
        <v>1</v>
      </c>
      <c r="S46" s="22">
        <f t="shared" si="10"/>
        <v>8444.8723470898949</v>
      </c>
    </row>
    <row r="47" spans="2:21">
      <c r="B47" s="12">
        <f t="shared" si="11"/>
        <v>227</v>
      </c>
      <c r="C47" s="7">
        <f t="shared" si="6"/>
        <v>13</v>
      </c>
      <c r="D47" s="13">
        <f t="shared" si="7"/>
        <v>114000</v>
      </c>
      <c r="E47" s="8">
        <f t="shared" si="8"/>
        <v>114000</v>
      </c>
      <c r="F47" s="13">
        <f t="shared" si="0"/>
        <v>1640</v>
      </c>
      <c r="G47" s="8">
        <f t="shared" si="1"/>
        <v>1693.9</v>
      </c>
      <c r="H47" s="13">
        <f t="shared" si="12"/>
        <v>500</v>
      </c>
      <c r="I47" s="8">
        <f t="shared" si="2"/>
        <v>500</v>
      </c>
      <c r="J47" s="13">
        <f t="shared" si="3"/>
        <v>1140</v>
      </c>
      <c r="K47" s="8">
        <f t="shared" si="4"/>
        <v>1140</v>
      </c>
      <c r="M47" s="12">
        <f t="shared" si="16"/>
        <v>227</v>
      </c>
      <c r="N47" s="7">
        <f t="shared" si="13"/>
        <v>13</v>
      </c>
      <c r="O47" s="26">
        <f t="shared" si="5"/>
        <v>643.90000000000009</v>
      </c>
      <c r="P47" s="8">
        <f t="shared" si="14"/>
        <v>54.532634082539367</v>
      </c>
      <c r="Q47" s="8">
        <f t="shared" si="15"/>
        <v>9143.3049811724341</v>
      </c>
      <c r="R47" s="12">
        <f t="shared" si="9"/>
        <v>1</v>
      </c>
      <c r="S47" s="22">
        <f t="shared" si="10"/>
        <v>9143.3049811724341</v>
      </c>
    </row>
    <row r="48" spans="2:21">
      <c r="B48" s="12">
        <f t="shared" si="11"/>
        <v>226</v>
      </c>
      <c r="C48" s="7">
        <f t="shared" si="6"/>
        <v>14</v>
      </c>
      <c r="D48" s="13">
        <f t="shared" si="7"/>
        <v>113500</v>
      </c>
      <c r="E48" s="8">
        <f t="shared" si="8"/>
        <v>113500</v>
      </c>
      <c r="F48" s="13">
        <f t="shared" si="0"/>
        <v>1635</v>
      </c>
      <c r="G48" s="8">
        <f t="shared" si="1"/>
        <v>1688.9</v>
      </c>
      <c r="H48" s="13">
        <f t="shared" si="12"/>
        <v>500</v>
      </c>
      <c r="I48" s="8">
        <f t="shared" si="2"/>
        <v>500</v>
      </c>
      <c r="J48" s="13">
        <f t="shared" si="3"/>
        <v>1135</v>
      </c>
      <c r="K48" s="8">
        <f t="shared" si="4"/>
        <v>1135</v>
      </c>
      <c r="M48" s="12">
        <f t="shared" si="16"/>
        <v>226</v>
      </c>
      <c r="N48" s="7">
        <f t="shared" si="13"/>
        <v>14</v>
      </c>
      <c r="O48" s="26">
        <f t="shared" si="5"/>
        <v>638.90000000000009</v>
      </c>
      <c r="P48" s="8">
        <f t="shared" si="14"/>
        <v>58.693229887034605</v>
      </c>
      <c r="Q48" s="8">
        <f t="shared" si="15"/>
        <v>9840.8982110594679</v>
      </c>
      <c r="R48" s="12">
        <f t="shared" si="9"/>
        <v>1</v>
      </c>
      <c r="S48" s="22">
        <f t="shared" si="10"/>
        <v>9840.8982110594679</v>
      </c>
    </row>
    <row r="49" spans="2:19">
      <c r="B49" s="12">
        <f t="shared" si="11"/>
        <v>225</v>
      </c>
      <c r="C49" s="7">
        <f t="shared" si="6"/>
        <v>15</v>
      </c>
      <c r="D49" s="13">
        <f t="shared" si="7"/>
        <v>113000</v>
      </c>
      <c r="E49" s="8">
        <f t="shared" si="8"/>
        <v>113000</v>
      </c>
      <c r="F49" s="13">
        <f t="shared" si="0"/>
        <v>1630</v>
      </c>
      <c r="G49" s="8">
        <f t="shared" si="1"/>
        <v>1683.9</v>
      </c>
      <c r="H49" s="13">
        <f t="shared" si="12"/>
        <v>500</v>
      </c>
      <c r="I49" s="8">
        <f t="shared" si="2"/>
        <v>500</v>
      </c>
      <c r="J49" s="13">
        <f t="shared" si="3"/>
        <v>1130</v>
      </c>
      <c r="K49" s="8">
        <f t="shared" si="4"/>
        <v>1130</v>
      </c>
      <c r="M49" s="12">
        <f t="shared" si="16"/>
        <v>225</v>
      </c>
      <c r="N49" s="7">
        <f t="shared" si="13"/>
        <v>15</v>
      </c>
      <c r="O49" s="26">
        <f t="shared" si="5"/>
        <v>633.90000000000009</v>
      </c>
      <c r="P49" s="8">
        <f t="shared" si="14"/>
        <v>62.848789266356803</v>
      </c>
      <c r="Q49" s="8">
        <f t="shared" si="15"/>
        <v>10537.647000325824</v>
      </c>
      <c r="R49" s="12">
        <f t="shared" si="9"/>
        <v>1</v>
      </c>
      <c r="S49" s="22">
        <f t="shared" si="10"/>
        <v>10537.647000325824</v>
      </c>
    </row>
    <row r="50" spans="2:19">
      <c r="B50" s="12">
        <f t="shared" si="11"/>
        <v>224</v>
      </c>
      <c r="C50" s="7">
        <f t="shared" si="6"/>
        <v>16</v>
      </c>
      <c r="D50" s="13">
        <f t="shared" si="7"/>
        <v>112500</v>
      </c>
      <c r="E50" s="8">
        <f t="shared" si="8"/>
        <v>112500</v>
      </c>
      <c r="F50" s="13">
        <f t="shared" si="0"/>
        <v>1625</v>
      </c>
      <c r="G50" s="8">
        <f t="shared" si="1"/>
        <v>1678.9</v>
      </c>
      <c r="H50" s="13">
        <f t="shared" si="12"/>
        <v>500</v>
      </c>
      <c r="I50" s="8">
        <f t="shared" si="2"/>
        <v>500</v>
      </c>
      <c r="J50" s="13">
        <f t="shared" si="3"/>
        <v>1125</v>
      </c>
      <c r="K50" s="8">
        <f t="shared" si="4"/>
        <v>1125</v>
      </c>
      <c r="M50" s="12">
        <f t="shared" si="16"/>
        <v>224</v>
      </c>
      <c r="N50" s="7">
        <f t="shared" si="13"/>
        <v>16</v>
      </c>
      <c r="O50" s="26">
        <f t="shared" si="5"/>
        <v>628.90000000000009</v>
      </c>
      <c r="P50" s="8">
        <f t="shared" si="14"/>
        <v>66.999282001954938</v>
      </c>
      <c r="Q50" s="8">
        <f t="shared" si="15"/>
        <v>11233.546282327778</v>
      </c>
      <c r="R50" s="12">
        <f t="shared" si="9"/>
        <v>1</v>
      </c>
      <c r="S50" s="22">
        <f t="shared" si="10"/>
        <v>11233.546282327778</v>
      </c>
    </row>
    <row r="51" spans="2:19">
      <c r="B51" s="12">
        <f t="shared" si="11"/>
        <v>223</v>
      </c>
      <c r="C51" s="7">
        <f t="shared" si="6"/>
        <v>17</v>
      </c>
      <c r="D51" s="13">
        <f t="shared" si="7"/>
        <v>112000</v>
      </c>
      <c r="E51" s="8">
        <f t="shared" si="8"/>
        <v>112000</v>
      </c>
      <c r="F51" s="13">
        <f t="shared" si="0"/>
        <v>1620</v>
      </c>
      <c r="G51" s="8">
        <f t="shared" si="1"/>
        <v>1673.9</v>
      </c>
      <c r="H51" s="13">
        <f t="shared" si="12"/>
        <v>500</v>
      </c>
      <c r="I51" s="8">
        <f t="shared" si="2"/>
        <v>500</v>
      </c>
      <c r="J51" s="13">
        <f t="shared" si="3"/>
        <v>1120</v>
      </c>
      <c r="K51" s="8">
        <f t="shared" si="4"/>
        <v>1120</v>
      </c>
      <c r="M51" s="12">
        <f t="shared" si="16"/>
        <v>223</v>
      </c>
      <c r="N51" s="7">
        <f t="shared" si="13"/>
        <v>17</v>
      </c>
      <c r="O51" s="26">
        <f t="shared" si="5"/>
        <v>623.90000000000009</v>
      </c>
      <c r="P51" s="8">
        <f t="shared" si="14"/>
        <v>71.144677693966671</v>
      </c>
      <c r="Q51" s="8">
        <f t="shared" si="15"/>
        <v>11928.590960021744</v>
      </c>
      <c r="R51" s="12">
        <f t="shared" si="9"/>
        <v>1</v>
      </c>
      <c r="S51" s="22">
        <f t="shared" si="10"/>
        <v>11928.590960021744</v>
      </c>
    </row>
    <row r="52" spans="2:19">
      <c r="B52" s="12">
        <f t="shared" si="11"/>
        <v>222</v>
      </c>
      <c r="C52" s="7">
        <f t="shared" si="6"/>
        <v>18</v>
      </c>
      <c r="D52" s="13">
        <f t="shared" si="7"/>
        <v>111500</v>
      </c>
      <c r="E52" s="8">
        <f t="shared" si="8"/>
        <v>111500</v>
      </c>
      <c r="F52" s="13">
        <f t="shared" si="0"/>
        <v>1615</v>
      </c>
      <c r="G52" s="8">
        <f t="shared" si="1"/>
        <v>1668.9</v>
      </c>
      <c r="H52" s="13">
        <f t="shared" si="12"/>
        <v>500</v>
      </c>
      <c r="I52" s="8">
        <f t="shared" si="2"/>
        <v>500</v>
      </c>
      <c r="J52" s="13">
        <f t="shared" si="3"/>
        <v>1115</v>
      </c>
      <c r="K52" s="8">
        <f t="shared" si="4"/>
        <v>1115</v>
      </c>
      <c r="M52" s="12">
        <f t="shared" si="16"/>
        <v>222</v>
      </c>
      <c r="N52" s="7">
        <f t="shared" si="13"/>
        <v>18</v>
      </c>
      <c r="O52" s="26">
        <f t="shared" si="5"/>
        <v>618.90000000000009</v>
      </c>
      <c r="P52" s="8">
        <f t="shared" si="14"/>
        <v>75.284945760130455</v>
      </c>
      <c r="Q52" s="8">
        <f t="shared" si="15"/>
        <v>12622.775905781873</v>
      </c>
      <c r="R52" s="12">
        <f t="shared" si="9"/>
        <v>1</v>
      </c>
      <c r="S52" s="22">
        <f t="shared" si="10"/>
        <v>12622.775905781873</v>
      </c>
    </row>
    <row r="53" spans="2:19">
      <c r="B53" s="12">
        <f t="shared" si="11"/>
        <v>221</v>
      </c>
      <c r="C53" s="7">
        <f t="shared" si="6"/>
        <v>19</v>
      </c>
      <c r="D53" s="13">
        <f t="shared" si="7"/>
        <v>111000</v>
      </c>
      <c r="E53" s="8">
        <f t="shared" si="8"/>
        <v>111000</v>
      </c>
      <c r="F53" s="13">
        <f t="shared" si="0"/>
        <v>1610</v>
      </c>
      <c r="G53" s="8">
        <f t="shared" si="1"/>
        <v>1663.9</v>
      </c>
      <c r="H53" s="13">
        <f t="shared" si="12"/>
        <v>500</v>
      </c>
      <c r="I53" s="8">
        <f t="shared" si="2"/>
        <v>500</v>
      </c>
      <c r="J53" s="13">
        <f t="shared" si="3"/>
        <v>1110</v>
      </c>
      <c r="K53" s="8">
        <f t="shared" si="4"/>
        <v>1110</v>
      </c>
      <c r="M53" s="12">
        <f t="shared" si="16"/>
        <v>221</v>
      </c>
      <c r="N53" s="7">
        <f t="shared" si="13"/>
        <v>19</v>
      </c>
      <c r="O53" s="26">
        <f t="shared" si="5"/>
        <v>613.90000000000009</v>
      </c>
      <c r="P53" s="8">
        <f t="shared" si="14"/>
        <v>79.420055434691236</v>
      </c>
      <c r="Q53" s="8">
        <f t="shared" si="15"/>
        <v>13316.095961216564</v>
      </c>
      <c r="R53" s="12">
        <f t="shared" si="9"/>
        <v>1</v>
      </c>
      <c r="S53" s="22">
        <f t="shared" si="10"/>
        <v>13316.095961216564</v>
      </c>
    </row>
    <row r="54" spans="2:19">
      <c r="B54" s="12">
        <f t="shared" si="11"/>
        <v>220</v>
      </c>
      <c r="C54" s="7">
        <f t="shared" si="6"/>
        <v>20</v>
      </c>
      <c r="D54" s="13">
        <f t="shared" si="7"/>
        <v>110500</v>
      </c>
      <c r="E54" s="8">
        <f t="shared" si="8"/>
        <v>110500</v>
      </c>
      <c r="F54" s="13">
        <f t="shared" si="0"/>
        <v>1605</v>
      </c>
      <c r="G54" s="8">
        <f t="shared" si="1"/>
        <v>1658.9</v>
      </c>
      <c r="H54" s="13">
        <f t="shared" si="12"/>
        <v>500</v>
      </c>
      <c r="I54" s="8">
        <f t="shared" si="2"/>
        <v>500</v>
      </c>
      <c r="J54" s="13">
        <f t="shared" si="3"/>
        <v>1105</v>
      </c>
      <c r="K54" s="8">
        <f t="shared" si="4"/>
        <v>1105</v>
      </c>
      <c r="M54" s="12">
        <f t="shared" si="16"/>
        <v>220</v>
      </c>
      <c r="N54" s="7">
        <f t="shared" si="13"/>
        <v>20</v>
      </c>
      <c r="O54" s="26">
        <f t="shared" si="5"/>
        <v>608.90000000000009</v>
      </c>
      <c r="P54" s="8">
        <f t="shared" si="14"/>
        <v>83.549975767299387</v>
      </c>
      <c r="Q54" s="8">
        <f t="shared" si="15"/>
        <v>14008.545936983863</v>
      </c>
      <c r="R54" s="12">
        <f t="shared" si="9"/>
        <v>1</v>
      </c>
      <c r="S54" s="22">
        <f t="shared" si="10"/>
        <v>14008.545936983863</v>
      </c>
    </row>
    <row r="55" spans="2:19">
      <c r="B55" s="12">
        <f t="shared" si="11"/>
        <v>219</v>
      </c>
      <c r="C55" s="7">
        <f t="shared" si="6"/>
        <v>21</v>
      </c>
      <c r="D55" s="13">
        <f t="shared" si="7"/>
        <v>110000</v>
      </c>
      <c r="E55" s="8">
        <f t="shared" si="8"/>
        <v>110000</v>
      </c>
      <c r="F55" s="13">
        <f t="shared" si="0"/>
        <v>1600</v>
      </c>
      <c r="G55" s="8">
        <f t="shared" si="1"/>
        <v>1653.9</v>
      </c>
      <c r="H55" s="13">
        <f t="shared" si="12"/>
        <v>500</v>
      </c>
      <c r="I55" s="8">
        <f t="shared" si="2"/>
        <v>500</v>
      </c>
      <c r="J55" s="13">
        <f t="shared" si="3"/>
        <v>1100</v>
      </c>
      <c r="K55" s="8">
        <f t="shared" si="4"/>
        <v>1100</v>
      </c>
      <c r="M55" s="12">
        <f t="shared" si="16"/>
        <v>219</v>
      </c>
      <c r="N55" s="7">
        <f t="shared" si="13"/>
        <v>21</v>
      </c>
      <c r="O55" s="26">
        <f t="shared" si="5"/>
        <v>603.90000000000009</v>
      </c>
      <c r="P55" s="8">
        <f t="shared" si="14"/>
        <v>87.674675621903177</v>
      </c>
      <c r="Q55" s="8">
        <f t="shared" si="15"/>
        <v>14700.120612605766</v>
      </c>
      <c r="R55" s="12">
        <f t="shared" si="9"/>
        <v>1</v>
      </c>
      <c r="S55" s="22">
        <f t="shared" si="10"/>
        <v>14700.120612605766</v>
      </c>
    </row>
    <row r="56" spans="2:19">
      <c r="B56" s="12">
        <f t="shared" si="11"/>
        <v>218</v>
      </c>
      <c r="C56" s="7">
        <f t="shared" si="6"/>
        <v>22</v>
      </c>
      <c r="D56" s="13">
        <f t="shared" si="7"/>
        <v>109500</v>
      </c>
      <c r="E56" s="8">
        <f t="shared" si="8"/>
        <v>109500</v>
      </c>
      <c r="F56" s="13">
        <f t="shared" si="0"/>
        <v>1595</v>
      </c>
      <c r="G56" s="8">
        <f t="shared" si="1"/>
        <v>1648.9</v>
      </c>
      <c r="H56" s="13">
        <f t="shared" si="12"/>
        <v>500</v>
      </c>
      <c r="I56" s="8">
        <f t="shared" si="2"/>
        <v>500</v>
      </c>
      <c r="J56" s="13">
        <f t="shared" si="3"/>
        <v>1095</v>
      </c>
      <c r="K56" s="8">
        <f t="shared" si="4"/>
        <v>1095</v>
      </c>
      <c r="M56" s="12">
        <f t="shared" si="16"/>
        <v>218</v>
      </c>
      <c r="N56" s="7">
        <f t="shared" si="13"/>
        <v>22</v>
      </c>
      <c r="O56" s="26">
        <f t="shared" si="5"/>
        <v>598.90000000000009</v>
      </c>
      <c r="P56" s="8">
        <f t="shared" si="14"/>
        <v>91.794123675634594</v>
      </c>
      <c r="Q56" s="8">
        <f t="shared" si="15"/>
        <v>15390.8147362814</v>
      </c>
      <c r="R56" s="12">
        <f t="shared" si="9"/>
        <v>1</v>
      </c>
      <c r="S56" s="22">
        <f t="shared" si="10"/>
        <v>15390.8147362814</v>
      </c>
    </row>
    <row r="57" spans="2:19">
      <c r="B57" s="12">
        <f t="shared" si="11"/>
        <v>217</v>
      </c>
      <c r="C57" s="7">
        <f t="shared" si="6"/>
        <v>23</v>
      </c>
      <c r="D57" s="13">
        <f t="shared" si="7"/>
        <v>109000</v>
      </c>
      <c r="E57" s="8">
        <f t="shared" si="8"/>
        <v>109000</v>
      </c>
      <c r="F57" s="13">
        <f t="shared" si="0"/>
        <v>1590</v>
      </c>
      <c r="G57" s="8">
        <f t="shared" si="1"/>
        <v>1643.9</v>
      </c>
      <c r="H57" s="13">
        <f t="shared" si="12"/>
        <v>500</v>
      </c>
      <c r="I57" s="8">
        <f t="shared" si="2"/>
        <v>500</v>
      </c>
      <c r="J57" s="13">
        <f t="shared" si="3"/>
        <v>1090</v>
      </c>
      <c r="K57" s="8">
        <f t="shared" si="4"/>
        <v>1090</v>
      </c>
      <c r="M57" s="12">
        <f t="shared" si="16"/>
        <v>217</v>
      </c>
      <c r="N57" s="7">
        <f t="shared" si="13"/>
        <v>23</v>
      </c>
      <c r="O57" s="26">
        <f t="shared" si="5"/>
        <v>593.90000000000009</v>
      </c>
      <c r="P57" s="8">
        <f t="shared" si="14"/>
        <v>95.908288417688397</v>
      </c>
      <c r="Q57" s="8">
        <f t="shared" si="15"/>
        <v>16080.623024699087</v>
      </c>
      <c r="R57" s="12">
        <f t="shared" si="9"/>
        <v>1</v>
      </c>
      <c r="S57" s="22">
        <f t="shared" si="10"/>
        <v>16080.623024699087</v>
      </c>
    </row>
    <row r="58" spans="2:19">
      <c r="B58" s="12">
        <f t="shared" si="11"/>
        <v>216</v>
      </c>
      <c r="C58" s="7">
        <f t="shared" si="6"/>
        <v>24</v>
      </c>
      <c r="D58" s="13">
        <f t="shared" si="7"/>
        <v>108500</v>
      </c>
      <c r="E58" s="8">
        <f t="shared" si="8"/>
        <v>108500</v>
      </c>
      <c r="F58" s="13">
        <f t="shared" si="0"/>
        <v>1585</v>
      </c>
      <c r="G58" s="8">
        <f t="shared" si="1"/>
        <v>1638.9</v>
      </c>
      <c r="H58" s="13">
        <f t="shared" si="12"/>
        <v>500</v>
      </c>
      <c r="I58" s="8">
        <f t="shared" si="2"/>
        <v>500</v>
      </c>
      <c r="J58" s="13">
        <f t="shared" si="3"/>
        <v>1085</v>
      </c>
      <c r="K58" s="8">
        <f t="shared" si="4"/>
        <v>1085</v>
      </c>
      <c r="M58" s="12">
        <f t="shared" si="16"/>
        <v>216</v>
      </c>
      <c r="N58" s="7">
        <f t="shared" si="13"/>
        <v>24</v>
      </c>
      <c r="O58" s="26">
        <f t="shared" si="5"/>
        <v>588.90000000000009</v>
      </c>
      <c r="P58" s="8">
        <f t="shared" si="14"/>
        <v>100.01713814819452</v>
      </c>
      <c r="Q58" s="8">
        <f t="shared" si="15"/>
        <v>16769.540162847283</v>
      </c>
      <c r="R58" s="12">
        <f t="shared" si="9"/>
        <v>1</v>
      </c>
      <c r="S58" s="22">
        <f t="shared" si="10"/>
        <v>16769.540162847283</v>
      </c>
    </row>
    <row r="59" spans="2:19">
      <c r="B59" s="12">
        <f t="shared" si="11"/>
        <v>215</v>
      </c>
      <c r="C59" s="7">
        <f t="shared" si="6"/>
        <v>25</v>
      </c>
      <c r="D59" s="13">
        <f t="shared" si="7"/>
        <v>108000</v>
      </c>
      <c r="E59" s="8">
        <f t="shared" si="8"/>
        <v>108000</v>
      </c>
      <c r="F59" s="13">
        <f t="shared" si="0"/>
        <v>1580</v>
      </c>
      <c r="G59" s="8">
        <f t="shared" si="1"/>
        <v>1633.9</v>
      </c>
      <c r="H59" s="13">
        <f t="shared" si="12"/>
        <v>500</v>
      </c>
      <c r="I59" s="8">
        <f t="shared" si="2"/>
        <v>500</v>
      </c>
      <c r="J59" s="13">
        <f t="shared" si="3"/>
        <v>1080</v>
      </c>
      <c r="K59" s="8">
        <f t="shared" si="4"/>
        <v>1080</v>
      </c>
      <c r="M59" s="12">
        <f t="shared" si="16"/>
        <v>215</v>
      </c>
      <c r="N59" s="7">
        <f t="shared" si="13"/>
        <v>25</v>
      </c>
      <c r="O59" s="26">
        <f t="shared" si="5"/>
        <v>583.90000000000009</v>
      </c>
      <c r="P59" s="8">
        <f t="shared" si="14"/>
        <v>104.12064097708371</v>
      </c>
      <c r="Q59" s="8">
        <f t="shared" si="15"/>
        <v>17457.560803824366</v>
      </c>
      <c r="R59" s="12">
        <f t="shared" si="9"/>
        <v>1</v>
      </c>
      <c r="S59" s="22">
        <f t="shared" si="10"/>
        <v>17457.560803824366</v>
      </c>
    </row>
    <row r="60" spans="2:19">
      <c r="B60" s="12">
        <f t="shared" si="11"/>
        <v>214</v>
      </c>
      <c r="C60" s="7">
        <f t="shared" si="6"/>
        <v>26</v>
      </c>
      <c r="D60" s="13">
        <f t="shared" si="7"/>
        <v>107500</v>
      </c>
      <c r="E60" s="8">
        <f t="shared" si="8"/>
        <v>107500</v>
      </c>
      <c r="F60" s="13">
        <f t="shared" si="0"/>
        <v>1575</v>
      </c>
      <c r="G60" s="8">
        <f t="shared" si="1"/>
        <v>1628.9</v>
      </c>
      <c r="H60" s="13">
        <f t="shared" si="12"/>
        <v>500</v>
      </c>
      <c r="I60" s="8">
        <f t="shared" si="2"/>
        <v>500</v>
      </c>
      <c r="J60" s="13">
        <f t="shared" si="3"/>
        <v>1075</v>
      </c>
      <c r="K60" s="8">
        <f t="shared" si="4"/>
        <v>1075</v>
      </c>
      <c r="M60" s="12">
        <f t="shared" si="16"/>
        <v>214</v>
      </c>
      <c r="N60" s="7">
        <f t="shared" si="13"/>
        <v>26</v>
      </c>
      <c r="O60" s="26">
        <f t="shared" si="5"/>
        <v>578.90000000000009</v>
      </c>
      <c r="P60" s="8">
        <f t="shared" si="14"/>
        <v>108.21876482294621</v>
      </c>
      <c r="Q60" s="8">
        <f t="shared" si="15"/>
        <v>18144.679568647312</v>
      </c>
      <c r="R60" s="12">
        <f t="shared" si="9"/>
        <v>1</v>
      </c>
      <c r="S60" s="22">
        <f t="shared" si="10"/>
        <v>18144.679568647312</v>
      </c>
    </row>
    <row r="61" spans="2:19">
      <c r="B61" s="12">
        <f t="shared" si="11"/>
        <v>213</v>
      </c>
      <c r="C61" s="7">
        <f t="shared" si="6"/>
        <v>27</v>
      </c>
      <c r="D61" s="13">
        <f t="shared" si="7"/>
        <v>107000</v>
      </c>
      <c r="E61" s="8">
        <f t="shared" si="8"/>
        <v>107000</v>
      </c>
      <c r="F61" s="13">
        <f t="shared" si="0"/>
        <v>1570</v>
      </c>
      <c r="G61" s="8">
        <f t="shared" si="1"/>
        <v>1623.9</v>
      </c>
      <c r="H61" s="13">
        <f t="shared" si="12"/>
        <v>500</v>
      </c>
      <c r="I61" s="8">
        <f t="shared" si="2"/>
        <v>500</v>
      </c>
      <c r="J61" s="13">
        <f t="shared" si="3"/>
        <v>1070</v>
      </c>
      <c r="K61" s="8">
        <f t="shared" si="4"/>
        <v>1070</v>
      </c>
      <c r="M61" s="12">
        <f t="shared" si="16"/>
        <v>213</v>
      </c>
      <c r="N61" s="7">
        <f t="shared" si="13"/>
        <v>27</v>
      </c>
      <c r="O61" s="26">
        <f t="shared" si="5"/>
        <v>573.90000000000009</v>
      </c>
      <c r="P61" s="8">
        <f t="shared" si="14"/>
        <v>112.31147741188389</v>
      </c>
      <c r="Q61" s="8">
        <f t="shared" si="15"/>
        <v>18830.891046059198</v>
      </c>
      <c r="R61" s="12">
        <f t="shared" si="9"/>
        <v>1</v>
      </c>
      <c r="S61" s="22">
        <f t="shared" si="10"/>
        <v>18830.891046059198</v>
      </c>
    </row>
    <row r="62" spans="2:19">
      <c r="B62" s="12">
        <f t="shared" si="11"/>
        <v>212</v>
      </c>
      <c r="C62" s="7">
        <f t="shared" si="6"/>
        <v>28</v>
      </c>
      <c r="D62" s="13">
        <f t="shared" si="7"/>
        <v>106500</v>
      </c>
      <c r="E62" s="8">
        <f t="shared" si="8"/>
        <v>106500</v>
      </c>
      <c r="F62" s="13">
        <f t="shared" si="0"/>
        <v>1565</v>
      </c>
      <c r="G62" s="8">
        <f t="shared" si="1"/>
        <v>1618.9</v>
      </c>
      <c r="H62" s="13">
        <f t="shared" si="12"/>
        <v>500</v>
      </c>
      <c r="I62" s="8">
        <f t="shared" si="2"/>
        <v>500</v>
      </c>
      <c r="J62" s="13">
        <f t="shared" si="3"/>
        <v>1065</v>
      </c>
      <c r="K62" s="8">
        <f t="shared" si="4"/>
        <v>1065</v>
      </c>
      <c r="M62" s="12">
        <f t="shared" si="16"/>
        <v>212</v>
      </c>
      <c r="N62" s="7">
        <f t="shared" si="13"/>
        <v>28</v>
      </c>
      <c r="O62" s="26">
        <f t="shared" si="5"/>
        <v>568.90000000000009</v>
      </c>
      <c r="P62" s="8">
        <f t="shared" si="14"/>
        <v>116.3987462763552</v>
      </c>
      <c r="Q62" s="8">
        <f t="shared" si="15"/>
        <v>19516.189792335554</v>
      </c>
      <c r="R62" s="12">
        <f t="shared" si="9"/>
        <v>1</v>
      </c>
      <c r="S62" s="22">
        <f t="shared" si="10"/>
        <v>19516.189792335554</v>
      </c>
    </row>
    <row r="63" spans="2:19">
      <c r="B63" s="12">
        <f t="shared" si="11"/>
        <v>211</v>
      </c>
      <c r="C63" s="7">
        <f t="shared" si="6"/>
        <v>29</v>
      </c>
      <c r="D63" s="13">
        <f t="shared" si="7"/>
        <v>106000</v>
      </c>
      <c r="E63" s="8">
        <f t="shared" si="8"/>
        <v>106000</v>
      </c>
      <c r="F63" s="13">
        <f t="shared" si="0"/>
        <v>1560</v>
      </c>
      <c r="G63" s="8">
        <f t="shared" si="1"/>
        <v>1613.9</v>
      </c>
      <c r="H63" s="13">
        <f t="shared" si="12"/>
        <v>500</v>
      </c>
      <c r="I63" s="8">
        <f t="shared" si="2"/>
        <v>500</v>
      </c>
      <c r="J63" s="13">
        <f t="shared" si="3"/>
        <v>1060</v>
      </c>
      <c r="K63" s="8">
        <f t="shared" si="4"/>
        <v>1060</v>
      </c>
      <c r="M63" s="12">
        <f t="shared" si="16"/>
        <v>211</v>
      </c>
      <c r="N63" s="7">
        <f t="shared" si="13"/>
        <v>29</v>
      </c>
      <c r="O63" s="26">
        <f t="shared" si="5"/>
        <v>563.90000000000009</v>
      </c>
      <c r="P63" s="8">
        <f t="shared" si="14"/>
        <v>120.48053875401334</v>
      </c>
      <c r="Q63" s="8">
        <f t="shared" si="15"/>
        <v>20200.57033108957</v>
      </c>
      <c r="R63" s="12">
        <f t="shared" si="9"/>
        <v>1</v>
      </c>
      <c r="S63" s="22">
        <f t="shared" si="10"/>
        <v>20200.57033108957</v>
      </c>
    </row>
    <row r="64" spans="2:19">
      <c r="B64" s="12">
        <f t="shared" si="11"/>
        <v>210</v>
      </c>
      <c r="C64" s="7">
        <f t="shared" si="6"/>
        <v>30</v>
      </c>
      <c r="D64" s="13">
        <f t="shared" si="7"/>
        <v>105500</v>
      </c>
      <c r="E64" s="8">
        <f t="shared" si="8"/>
        <v>105500</v>
      </c>
      <c r="F64" s="13">
        <f t="shared" si="0"/>
        <v>1555</v>
      </c>
      <c r="G64" s="8">
        <f t="shared" si="1"/>
        <v>1608.9</v>
      </c>
      <c r="H64" s="13">
        <f t="shared" si="12"/>
        <v>500</v>
      </c>
      <c r="I64" s="8">
        <f t="shared" si="2"/>
        <v>500</v>
      </c>
      <c r="J64" s="13">
        <f t="shared" si="3"/>
        <v>1055</v>
      </c>
      <c r="K64" s="8">
        <f t="shared" si="4"/>
        <v>1055</v>
      </c>
      <c r="M64" s="12">
        <f t="shared" si="16"/>
        <v>210</v>
      </c>
      <c r="N64" s="7">
        <f t="shared" si="13"/>
        <v>30</v>
      </c>
      <c r="O64" s="26">
        <f t="shared" si="5"/>
        <v>558.90000000000009</v>
      </c>
      <c r="P64" s="8">
        <f t="shared" si="14"/>
        <v>124.55682198653743</v>
      </c>
      <c r="Q64" s="8">
        <f t="shared" si="15"/>
        <v>20884.027153076109</v>
      </c>
      <c r="R64" s="12">
        <f t="shared" si="9"/>
        <v>1</v>
      </c>
      <c r="S64" s="22">
        <f t="shared" si="10"/>
        <v>20884.027153076109</v>
      </c>
    </row>
    <row r="65" spans="2:19">
      <c r="B65" s="12">
        <f t="shared" si="11"/>
        <v>209</v>
      </c>
      <c r="C65" s="7">
        <f t="shared" si="6"/>
        <v>31</v>
      </c>
      <c r="D65" s="13">
        <f t="shared" si="7"/>
        <v>105000</v>
      </c>
      <c r="E65" s="8">
        <f t="shared" si="8"/>
        <v>105000</v>
      </c>
      <c r="F65" s="13">
        <f t="shared" si="0"/>
        <v>1550</v>
      </c>
      <c r="G65" s="8">
        <f t="shared" si="1"/>
        <v>1603.9</v>
      </c>
      <c r="H65" s="13">
        <f t="shared" si="12"/>
        <v>500</v>
      </c>
      <c r="I65" s="8">
        <f t="shared" si="2"/>
        <v>500</v>
      </c>
      <c r="J65" s="13">
        <f t="shared" si="3"/>
        <v>1050</v>
      </c>
      <c r="K65" s="8">
        <f t="shared" si="4"/>
        <v>1050</v>
      </c>
      <c r="M65" s="12">
        <f t="shared" si="16"/>
        <v>209</v>
      </c>
      <c r="N65" s="7">
        <f t="shared" si="13"/>
        <v>31</v>
      </c>
      <c r="O65" s="26">
        <f t="shared" si="5"/>
        <v>553.90000000000009</v>
      </c>
      <c r="P65" s="8">
        <f t="shared" si="14"/>
        <v>128.62756291845668</v>
      </c>
      <c r="Q65" s="8">
        <f t="shared" si="15"/>
        <v>21566.554715994567</v>
      </c>
      <c r="R65" s="12">
        <f t="shared" si="9"/>
        <v>1</v>
      </c>
      <c r="S65" s="22">
        <f t="shared" si="10"/>
        <v>21566.554715994567</v>
      </c>
    </row>
    <row r="66" spans="2:19">
      <c r="B66" s="12">
        <f t="shared" si="11"/>
        <v>208</v>
      </c>
      <c r="C66" s="7">
        <f t="shared" si="6"/>
        <v>32</v>
      </c>
      <c r="D66" s="13">
        <f t="shared" si="7"/>
        <v>104500</v>
      </c>
      <c r="E66" s="8">
        <f t="shared" si="8"/>
        <v>104500</v>
      </c>
      <c r="F66" s="13">
        <f t="shared" si="0"/>
        <v>1545</v>
      </c>
      <c r="G66" s="8">
        <f t="shared" si="1"/>
        <v>1598.9</v>
      </c>
      <c r="H66" s="13">
        <f t="shared" si="12"/>
        <v>500</v>
      </c>
      <c r="I66" s="8">
        <f t="shared" si="2"/>
        <v>500</v>
      </c>
      <c r="J66" s="13">
        <f t="shared" si="3"/>
        <v>1045</v>
      </c>
      <c r="K66" s="8">
        <f t="shared" si="4"/>
        <v>1045</v>
      </c>
      <c r="M66" s="12">
        <f t="shared" si="16"/>
        <v>208</v>
      </c>
      <c r="N66" s="7">
        <f t="shared" si="13"/>
        <v>32</v>
      </c>
      <c r="O66" s="26">
        <f t="shared" si="5"/>
        <v>548.90000000000009</v>
      </c>
      <c r="P66" s="8">
        <f t="shared" si="14"/>
        <v>132.69272829596741</v>
      </c>
      <c r="Q66" s="8">
        <f t="shared" si="15"/>
        <v>22248.147444290535</v>
      </c>
      <c r="R66" s="12">
        <f t="shared" si="9"/>
        <v>1</v>
      </c>
      <c r="S66" s="22">
        <f t="shared" si="10"/>
        <v>22248.147444290535</v>
      </c>
    </row>
    <row r="67" spans="2:19">
      <c r="B67" s="12">
        <f t="shared" si="11"/>
        <v>207</v>
      </c>
      <c r="C67" s="7">
        <f t="shared" si="6"/>
        <v>33</v>
      </c>
      <c r="D67" s="13">
        <f t="shared" si="7"/>
        <v>104000</v>
      </c>
      <c r="E67" s="8">
        <f t="shared" si="8"/>
        <v>104000</v>
      </c>
      <c r="F67" s="13">
        <f t="shared" si="0"/>
        <v>1540</v>
      </c>
      <c r="G67" s="8">
        <f t="shared" si="1"/>
        <v>1593.9</v>
      </c>
      <c r="H67" s="13">
        <f t="shared" si="12"/>
        <v>500</v>
      </c>
      <c r="I67" s="8">
        <f t="shared" si="2"/>
        <v>500</v>
      </c>
      <c r="J67" s="13">
        <f t="shared" si="3"/>
        <v>1040</v>
      </c>
      <c r="K67" s="8">
        <f t="shared" si="4"/>
        <v>1040</v>
      </c>
      <c r="M67" s="12">
        <f t="shared" si="16"/>
        <v>207</v>
      </c>
      <c r="N67" s="7">
        <f t="shared" si="13"/>
        <v>33</v>
      </c>
      <c r="O67" s="26">
        <f t="shared" si="5"/>
        <v>543.90000000000009</v>
      </c>
      <c r="P67" s="8">
        <f t="shared" si="14"/>
        <v>136.75228466574322</v>
      </c>
      <c r="Q67" s="8">
        <f t="shared" si="15"/>
        <v>22928.799728956281</v>
      </c>
      <c r="R67" s="12">
        <f t="shared" si="9"/>
        <v>1</v>
      </c>
      <c r="S67" s="22">
        <f t="shared" si="10"/>
        <v>22928.799728956281</v>
      </c>
    </row>
    <row r="68" spans="2:19">
      <c r="B68" s="12">
        <f t="shared" si="11"/>
        <v>206</v>
      </c>
      <c r="C68" s="7">
        <f t="shared" si="6"/>
        <v>34</v>
      </c>
      <c r="D68" s="13">
        <f t="shared" si="7"/>
        <v>103500</v>
      </c>
      <c r="E68" s="8">
        <f t="shared" si="8"/>
        <v>103500</v>
      </c>
      <c r="F68" s="13">
        <f t="shared" si="0"/>
        <v>1535</v>
      </c>
      <c r="G68" s="8">
        <f t="shared" si="1"/>
        <v>1588.9</v>
      </c>
      <c r="H68" s="13">
        <f t="shared" si="12"/>
        <v>500</v>
      </c>
      <c r="I68" s="8">
        <f t="shared" si="2"/>
        <v>500</v>
      </c>
      <c r="J68" s="13">
        <f t="shared" si="3"/>
        <v>1035</v>
      </c>
      <c r="K68" s="8">
        <f t="shared" si="4"/>
        <v>1035</v>
      </c>
      <c r="M68" s="12">
        <f t="shared" si="16"/>
        <v>206</v>
      </c>
      <c r="N68" s="7">
        <f t="shared" si="13"/>
        <v>34</v>
      </c>
      <c r="O68" s="26">
        <f t="shared" si="5"/>
        <v>538.90000000000009</v>
      </c>
      <c r="P68" s="8">
        <f t="shared" si="14"/>
        <v>140.80619837373769</v>
      </c>
      <c r="Q68" s="8">
        <f t="shared" si="15"/>
        <v>23608.505927330021</v>
      </c>
      <c r="R68" s="12">
        <f t="shared" si="9"/>
        <v>1</v>
      </c>
      <c r="S68" s="22">
        <f t="shared" si="10"/>
        <v>23608.505927330021</v>
      </c>
    </row>
    <row r="69" spans="2:19">
      <c r="B69" s="12">
        <f t="shared" si="11"/>
        <v>205</v>
      </c>
      <c r="C69" s="7">
        <f t="shared" si="6"/>
        <v>35</v>
      </c>
      <c r="D69" s="13">
        <f t="shared" si="7"/>
        <v>103000</v>
      </c>
      <c r="E69" s="8">
        <f t="shared" si="8"/>
        <v>103000</v>
      </c>
      <c r="F69" s="13">
        <f t="shared" si="0"/>
        <v>1530</v>
      </c>
      <c r="G69" s="8">
        <f t="shared" si="1"/>
        <v>1583.9</v>
      </c>
      <c r="H69" s="13">
        <f t="shared" si="12"/>
        <v>500</v>
      </c>
      <c r="I69" s="8">
        <f t="shared" si="2"/>
        <v>500</v>
      </c>
      <c r="J69" s="13">
        <f t="shared" si="3"/>
        <v>1030</v>
      </c>
      <c r="K69" s="8">
        <f t="shared" si="4"/>
        <v>1030</v>
      </c>
      <c r="M69" s="12">
        <f t="shared" si="16"/>
        <v>205</v>
      </c>
      <c r="N69" s="7">
        <f t="shared" si="13"/>
        <v>35</v>
      </c>
      <c r="O69" s="26">
        <f t="shared" si="5"/>
        <v>533.90000000000009</v>
      </c>
      <c r="P69" s="8">
        <f t="shared" si="14"/>
        <v>144.85443556398013</v>
      </c>
      <c r="Q69" s="8">
        <f t="shared" si="15"/>
        <v>24287.260362894001</v>
      </c>
      <c r="R69" s="12">
        <f t="shared" si="9"/>
        <v>1</v>
      </c>
      <c r="S69" s="22">
        <f t="shared" si="10"/>
        <v>24287.260362894001</v>
      </c>
    </row>
    <row r="70" spans="2:19">
      <c r="B70" s="12">
        <f t="shared" si="11"/>
        <v>204</v>
      </c>
      <c r="C70" s="7">
        <f t="shared" si="6"/>
        <v>36</v>
      </c>
      <c r="D70" s="13">
        <f t="shared" si="7"/>
        <v>102500</v>
      </c>
      <c r="E70" s="8">
        <f t="shared" si="8"/>
        <v>102500</v>
      </c>
      <c r="F70" s="13">
        <f t="shared" si="0"/>
        <v>1525</v>
      </c>
      <c r="G70" s="8">
        <f t="shared" si="1"/>
        <v>1578.9</v>
      </c>
      <c r="H70" s="13">
        <f t="shared" si="12"/>
        <v>500</v>
      </c>
      <c r="I70" s="8">
        <f t="shared" si="2"/>
        <v>500</v>
      </c>
      <c r="J70" s="13">
        <f t="shared" si="3"/>
        <v>1025</v>
      </c>
      <c r="K70" s="8">
        <f t="shared" si="4"/>
        <v>1025</v>
      </c>
      <c r="M70" s="12">
        <f t="shared" si="16"/>
        <v>204</v>
      </c>
      <c r="N70" s="7">
        <f t="shared" si="13"/>
        <v>36</v>
      </c>
      <c r="O70" s="26">
        <f t="shared" si="5"/>
        <v>528.90000000000009</v>
      </c>
      <c r="P70" s="8">
        <f t="shared" si="14"/>
        <v>148.89696217736403</v>
      </c>
      <c r="Q70" s="8">
        <f t="shared" si="15"/>
        <v>24965.057325071368</v>
      </c>
      <c r="R70" s="12">
        <f t="shared" si="9"/>
        <v>1</v>
      </c>
      <c r="S70" s="22">
        <f t="shared" si="10"/>
        <v>24965.057325071368</v>
      </c>
    </row>
    <row r="71" spans="2:19">
      <c r="B71" s="12">
        <f t="shared" si="11"/>
        <v>203</v>
      </c>
      <c r="C71" s="7">
        <f t="shared" si="6"/>
        <v>37</v>
      </c>
      <c r="D71" s="13">
        <f t="shared" si="7"/>
        <v>102000</v>
      </c>
      <c r="E71" s="8">
        <f t="shared" si="8"/>
        <v>102000</v>
      </c>
      <c r="F71" s="13">
        <f t="shared" si="0"/>
        <v>1520</v>
      </c>
      <c r="G71" s="8">
        <f t="shared" si="1"/>
        <v>1573.9</v>
      </c>
      <c r="H71" s="13">
        <f t="shared" si="12"/>
        <v>500</v>
      </c>
      <c r="I71" s="8">
        <f t="shared" si="2"/>
        <v>500</v>
      </c>
      <c r="J71" s="13">
        <f t="shared" si="3"/>
        <v>1020</v>
      </c>
      <c r="K71" s="8">
        <f t="shared" si="4"/>
        <v>1020</v>
      </c>
      <c r="M71" s="12">
        <f t="shared" si="16"/>
        <v>203</v>
      </c>
      <c r="N71" s="7">
        <f t="shared" si="13"/>
        <v>37</v>
      </c>
      <c r="O71" s="26">
        <f t="shared" si="5"/>
        <v>523.90000000000009</v>
      </c>
      <c r="P71" s="8">
        <f t="shared" si="14"/>
        <v>152.93374395042821</v>
      </c>
      <c r="Q71" s="8">
        <f t="shared" si="15"/>
        <v>25641.891069021796</v>
      </c>
      <c r="R71" s="12">
        <f t="shared" si="9"/>
        <v>1</v>
      </c>
      <c r="S71" s="22">
        <f t="shared" si="10"/>
        <v>25641.891069021796</v>
      </c>
    </row>
    <row r="72" spans="2:19">
      <c r="B72" s="12">
        <f t="shared" si="11"/>
        <v>202</v>
      </c>
      <c r="C72" s="7">
        <f t="shared" si="6"/>
        <v>38</v>
      </c>
      <c r="D72" s="13">
        <f t="shared" si="7"/>
        <v>101500</v>
      </c>
      <c r="E72" s="8">
        <f t="shared" si="8"/>
        <v>101500</v>
      </c>
      <c r="F72" s="13">
        <f t="shared" si="0"/>
        <v>1515</v>
      </c>
      <c r="G72" s="8">
        <f t="shared" si="1"/>
        <v>1568.9</v>
      </c>
      <c r="H72" s="13">
        <f t="shared" si="12"/>
        <v>500</v>
      </c>
      <c r="I72" s="8">
        <f t="shared" si="2"/>
        <v>500</v>
      </c>
      <c r="J72" s="13">
        <f t="shared" si="3"/>
        <v>1015</v>
      </c>
      <c r="K72" s="8">
        <f t="shared" si="4"/>
        <v>1015</v>
      </c>
      <c r="M72" s="12">
        <f t="shared" si="16"/>
        <v>202</v>
      </c>
      <c r="N72" s="7">
        <f t="shared" si="13"/>
        <v>38</v>
      </c>
      <c r="O72" s="26">
        <f t="shared" si="5"/>
        <v>518.90000000000009</v>
      </c>
      <c r="P72" s="8">
        <f t="shared" si="14"/>
        <v>156.96474641413079</v>
      </c>
      <c r="Q72" s="8">
        <f t="shared" si="15"/>
        <v>26317.755815435929</v>
      </c>
      <c r="R72" s="12">
        <f t="shared" si="9"/>
        <v>1</v>
      </c>
      <c r="S72" s="22">
        <f t="shared" si="10"/>
        <v>26317.755815435929</v>
      </c>
    </row>
    <row r="73" spans="2:19">
      <c r="B73" s="12">
        <f t="shared" si="11"/>
        <v>201</v>
      </c>
      <c r="C73" s="7">
        <f t="shared" si="6"/>
        <v>39</v>
      </c>
      <c r="D73" s="13">
        <f t="shared" si="7"/>
        <v>101000</v>
      </c>
      <c r="E73" s="8">
        <f t="shared" si="8"/>
        <v>101000</v>
      </c>
      <c r="F73" s="13">
        <f t="shared" si="0"/>
        <v>1510</v>
      </c>
      <c r="G73" s="8">
        <f t="shared" si="1"/>
        <v>1563.9</v>
      </c>
      <c r="H73" s="13">
        <f t="shared" si="12"/>
        <v>500</v>
      </c>
      <c r="I73" s="8">
        <f t="shared" si="2"/>
        <v>500</v>
      </c>
      <c r="J73" s="13">
        <f t="shared" si="3"/>
        <v>1010</v>
      </c>
      <c r="K73" s="8">
        <f t="shared" si="4"/>
        <v>1010</v>
      </c>
      <c r="M73" s="12">
        <f t="shared" si="16"/>
        <v>201</v>
      </c>
      <c r="N73" s="7">
        <f t="shared" si="13"/>
        <v>39</v>
      </c>
      <c r="O73" s="26">
        <f t="shared" si="5"/>
        <v>513.90000000000009</v>
      </c>
      <c r="P73" s="8">
        <f t="shared" si="14"/>
        <v>160.98993489261559</v>
      </c>
      <c r="Q73" s="8">
        <f t="shared" si="15"/>
        <v>26992.645750328546</v>
      </c>
      <c r="R73" s="12">
        <f t="shared" si="9"/>
        <v>1</v>
      </c>
      <c r="S73" s="22">
        <f t="shared" si="10"/>
        <v>26992.645750328546</v>
      </c>
    </row>
    <row r="74" spans="2:19">
      <c r="B74" s="12">
        <f t="shared" si="11"/>
        <v>200</v>
      </c>
      <c r="C74" s="7">
        <f t="shared" si="6"/>
        <v>40</v>
      </c>
      <c r="D74" s="13">
        <f t="shared" si="7"/>
        <v>100500</v>
      </c>
      <c r="E74" s="8">
        <f t="shared" si="8"/>
        <v>100500</v>
      </c>
      <c r="F74" s="13">
        <f t="shared" si="0"/>
        <v>1505</v>
      </c>
      <c r="G74" s="8">
        <f t="shared" si="1"/>
        <v>1558.9</v>
      </c>
      <c r="H74" s="13">
        <f t="shared" si="12"/>
        <v>500</v>
      </c>
      <c r="I74" s="8">
        <f t="shared" si="2"/>
        <v>500</v>
      </c>
      <c r="J74" s="13">
        <f t="shared" si="3"/>
        <v>1005</v>
      </c>
      <c r="K74" s="8">
        <f t="shared" si="4"/>
        <v>1005</v>
      </c>
      <c r="M74" s="12">
        <f t="shared" si="16"/>
        <v>200</v>
      </c>
      <c r="N74" s="7">
        <f t="shared" si="13"/>
        <v>40</v>
      </c>
      <c r="O74" s="26">
        <f t="shared" si="5"/>
        <v>508.90000000000009</v>
      </c>
      <c r="P74" s="8">
        <f t="shared" si="14"/>
        <v>165.00927450197128</v>
      </c>
      <c r="Q74" s="8">
        <f t="shared" si="15"/>
        <v>27666.555024830519</v>
      </c>
      <c r="R74" s="12">
        <f t="shared" si="9"/>
        <v>1</v>
      </c>
      <c r="S74" s="22">
        <f t="shared" si="10"/>
        <v>27666.555024830519</v>
      </c>
    </row>
    <row r="75" spans="2:19">
      <c r="B75" s="12">
        <f t="shared" si="11"/>
        <v>199</v>
      </c>
      <c r="C75" s="7">
        <f t="shared" si="6"/>
        <v>41</v>
      </c>
      <c r="D75" s="13">
        <f t="shared" si="7"/>
        <v>100000</v>
      </c>
      <c r="E75" s="8">
        <f t="shared" si="8"/>
        <v>100000</v>
      </c>
      <c r="F75" s="13">
        <f t="shared" si="0"/>
        <v>1500</v>
      </c>
      <c r="G75" s="8">
        <f t="shared" si="1"/>
        <v>1553.9</v>
      </c>
      <c r="H75" s="13">
        <f t="shared" si="12"/>
        <v>500</v>
      </c>
      <c r="I75" s="8">
        <f t="shared" si="2"/>
        <v>500</v>
      </c>
      <c r="J75" s="13">
        <f t="shared" si="3"/>
        <v>1000</v>
      </c>
      <c r="K75" s="8">
        <f t="shared" si="4"/>
        <v>1000</v>
      </c>
      <c r="M75" s="12">
        <f t="shared" si="16"/>
        <v>199</v>
      </c>
      <c r="N75" s="7">
        <f t="shared" si="13"/>
        <v>41</v>
      </c>
      <c r="O75" s="26">
        <f t="shared" si="5"/>
        <v>503.90000000000009</v>
      </c>
      <c r="P75" s="8">
        <f t="shared" si="14"/>
        <v>169.02273014898313</v>
      </c>
      <c r="Q75" s="8">
        <f t="shared" si="15"/>
        <v>28339.477754979504</v>
      </c>
      <c r="R75" s="12">
        <f t="shared" si="9"/>
        <v>1</v>
      </c>
      <c r="S75" s="22">
        <f t="shared" si="10"/>
        <v>28339.477754979504</v>
      </c>
    </row>
    <row r="76" spans="2:19">
      <c r="B76" s="12">
        <f t="shared" si="11"/>
        <v>198</v>
      </c>
      <c r="C76" s="7">
        <f t="shared" si="6"/>
        <v>42</v>
      </c>
      <c r="D76" s="13">
        <f t="shared" si="7"/>
        <v>99500</v>
      </c>
      <c r="E76" s="8">
        <f t="shared" si="8"/>
        <v>99500</v>
      </c>
      <c r="F76" s="13">
        <f t="shared" si="0"/>
        <v>1495</v>
      </c>
      <c r="G76" s="8">
        <f t="shared" si="1"/>
        <v>1548.9</v>
      </c>
      <c r="H76" s="13">
        <f t="shared" si="12"/>
        <v>500</v>
      </c>
      <c r="I76" s="8">
        <f t="shared" si="2"/>
        <v>500</v>
      </c>
      <c r="J76" s="13">
        <f t="shared" si="3"/>
        <v>995</v>
      </c>
      <c r="K76" s="8">
        <f t="shared" si="4"/>
        <v>995</v>
      </c>
      <c r="M76" s="12">
        <f t="shared" si="16"/>
        <v>198</v>
      </c>
      <c r="N76" s="7">
        <f t="shared" si="13"/>
        <v>42</v>
      </c>
      <c r="O76" s="26">
        <f t="shared" si="5"/>
        <v>498.90000000000009</v>
      </c>
      <c r="P76" s="8">
        <f t="shared" si="14"/>
        <v>173.03026652987703</v>
      </c>
      <c r="Q76" s="8">
        <f t="shared" si="15"/>
        <v>29011.408021509382</v>
      </c>
      <c r="R76" s="12">
        <f t="shared" si="9"/>
        <v>1</v>
      </c>
      <c r="S76" s="22">
        <f t="shared" si="10"/>
        <v>29011.408021509382</v>
      </c>
    </row>
    <row r="77" spans="2:19">
      <c r="B77" s="12">
        <f t="shared" si="11"/>
        <v>197</v>
      </c>
      <c r="C77" s="7">
        <f t="shared" si="6"/>
        <v>43</v>
      </c>
      <c r="D77" s="13">
        <f t="shared" si="7"/>
        <v>99000</v>
      </c>
      <c r="E77" s="8">
        <f t="shared" si="8"/>
        <v>99000</v>
      </c>
      <c r="F77" s="13">
        <f t="shared" si="0"/>
        <v>1490</v>
      </c>
      <c r="G77" s="8">
        <f t="shared" si="1"/>
        <v>1543.9</v>
      </c>
      <c r="H77" s="13">
        <f t="shared" si="12"/>
        <v>500</v>
      </c>
      <c r="I77" s="8">
        <f t="shared" si="2"/>
        <v>500</v>
      </c>
      <c r="J77" s="13">
        <f t="shared" si="3"/>
        <v>990</v>
      </c>
      <c r="K77" s="8">
        <f t="shared" si="4"/>
        <v>990</v>
      </c>
      <c r="M77" s="12">
        <f t="shared" si="16"/>
        <v>197</v>
      </c>
      <c r="N77" s="7">
        <f t="shared" si="13"/>
        <v>43</v>
      </c>
      <c r="O77" s="26">
        <f t="shared" si="5"/>
        <v>493.90000000000009</v>
      </c>
      <c r="P77" s="8">
        <f t="shared" si="14"/>
        <v>177.0318481290563</v>
      </c>
      <c r="Q77" s="8">
        <f t="shared" si="15"/>
        <v>29682.339869638439</v>
      </c>
      <c r="R77" s="12">
        <f t="shared" si="9"/>
        <v>1</v>
      </c>
      <c r="S77" s="22">
        <f t="shared" si="10"/>
        <v>29682.339869638439</v>
      </c>
    </row>
    <row r="78" spans="2:19">
      <c r="B78" s="12">
        <f t="shared" si="11"/>
        <v>196</v>
      </c>
      <c r="C78" s="7">
        <f t="shared" si="6"/>
        <v>44</v>
      </c>
      <c r="D78" s="13">
        <f t="shared" si="7"/>
        <v>98500</v>
      </c>
      <c r="E78" s="8">
        <f t="shared" si="8"/>
        <v>98500</v>
      </c>
      <c r="F78" s="13">
        <f t="shared" si="0"/>
        <v>1485</v>
      </c>
      <c r="G78" s="8">
        <f t="shared" si="1"/>
        <v>1538.9</v>
      </c>
      <c r="H78" s="13">
        <f t="shared" si="12"/>
        <v>500</v>
      </c>
      <c r="I78" s="8">
        <f t="shared" si="2"/>
        <v>500</v>
      </c>
      <c r="J78" s="13">
        <f t="shared" si="3"/>
        <v>985</v>
      </c>
      <c r="K78" s="8">
        <f t="shared" si="4"/>
        <v>985</v>
      </c>
      <c r="M78" s="12">
        <f t="shared" si="16"/>
        <v>196</v>
      </c>
      <c r="N78" s="7">
        <f t="shared" si="13"/>
        <v>44</v>
      </c>
      <c r="O78" s="26">
        <f t="shared" si="5"/>
        <v>488.90000000000009</v>
      </c>
      <c r="P78" s="8">
        <f t="shared" si="14"/>
        <v>181.02743921783065</v>
      </c>
      <c r="Q78" s="8">
        <f t="shared" si="15"/>
        <v>30352.26730885627</v>
      </c>
      <c r="R78" s="12">
        <f t="shared" si="9"/>
        <v>1</v>
      </c>
      <c r="S78" s="22">
        <f t="shared" si="10"/>
        <v>30352.26730885627</v>
      </c>
    </row>
    <row r="79" spans="2:19">
      <c r="B79" s="12">
        <f t="shared" si="11"/>
        <v>195</v>
      </c>
      <c r="C79" s="7">
        <f t="shared" si="6"/>
        <v>45</v>
      </c>
      <c r="D79" s="13">
        <f t="shared" si="7"/>
        <v>98000</v>
      </c>
      <c r="E79" s="8">
        <f t="shared" si="8"/>
        <v>98000</v>
      </c>
      <c r="F79" s="13">
        <f t="shared" si="0"/>
        <v>1480</v>
      </c>
      <c r="G79" s="8">
        <f t="shared" si="1"/>
        <v>1533.9</v>
      </c>
      <c r="H79" s="13">
        <f t="shared" si="12"/>
        <v>500</v>
      </c>
      <c r="I79" s="8">
        <f t="shared" si="2"/>
        <v>500</v>
      </c>
      <c r="J79" s="13">
        <f t="shared" si="3"/>
        <v>980</v>
      </c>
      <c r="K79" s="8">
        <f t="shared" si="4"/>
        <v>980</v>
      </c>
      <c r="M79" s="12">
        <f t="shared" si="16"/>
        <v>195</v>
      </c>
      <c r="N79" s="7">
        <f t="shared" si="13"/>
        <v>45</v>
      </c>
      <c r="O79" s="26">
        <f t="shared" si="5"/>
        <v>483.90000000000009</v>
      </c>
      <c r="P79" s="8">
        <f t="shared" si="14"/>
        <v>185.01700385313762</v>
      </c>
      <c r="Q79" s="8">
        <f t="shared" si="15"/>
        <v>31021.184312709407</v>
      </c>
      <c r="R79" s="12">
        <f t="shared" si="9"/>
        <v>1</v>
      </c>
      <c r="S79" s="22">
        <f t="shared" si="10"/>
        <v>31021.184312709407</v>
      </c>
    </row>
    <row r="80" spans="2:19">
      <c r="B80" s="12">
        <f t="shared" si="11"/>
        <v>194</v>
      </c>
      <c r="C80" s="7">
        <f t="shared" si="6"/>
        <v>46</v>
      </c>
      <c r="D80" s="13">
        <f t="shared" si="7"/>
        <v>97500</v>
      </c>
      <c r="E80" s="8">
        <f t="shared" si="8"/>
        <v>97500</v>
      </c>
      <c r="F80" s="13">
        <f t="shared" si="0"/>
        <v>1475</v>
      </c>
      <c r="G80" s="8">
        <f t="shared" si="1"/>
        <v>1528.9</v>
      </c>
      <c r="H80" s="13">
        <f t="shared" si="12"/>
        <v>500</v>
      </c>
      <c r="I80" s="8">
        <f t="shared" si="2"/>
        <v>500</v>
      </c>
      <c r="J80" s="13">
        <f t="shared" si="3"/>
        <v>975</v>
      </c>
      <c r="K80" s="8">
        <f t="shared" si="4"/>
        <v>975</v>
      </c>
      <c r="M80" s="12">
        <f t="shared" si="16"/>
        <v>194</v>
      </c>
      <c r="N80" s="7">
        <f t="shared" si="13"/>
        <v>46</v>
      </c>
      <c r="O80" s="26">
        <f t="shared" si="5"/>
        <v>478.90000000000009</v>
      </c>
      <c r="P80" s="8">
        <f t="shared" si="14"/>
        <v>189.00050587625645</v>
      </c>
      <c r="Q80" s="8">
        <f t="shared" si="15"/>
        <v>31689.084818585667</v>
      </c>
      <c r="R80" s="12">
        <f t="shared" si="9"/>
        <v>1</v>
      </c>
      <c r="S80" s="22">
        <f t="shared" si="10"/>
        <v>31689.084818585667</v>
      </c>
    </row>
    <row r="81" spans="2:19">
      <c r="B81" s="12">
        <f t="shared" si="11"/>
        <v>193</v>
      </c>
      <c r="C81" s="7">
        <f t="shared" si="6"/>
        <v>47</v>
      </c>
      <c r="D81" s="13">
        <f t="shared" si="7"/>
        <v>97000</v>
      </c>
      <c r="E81" s="8">
        <f t="shared" si="8"/>
        <v>97000</v>
      </c>
      <c r="F81" s="13">
        <f t="shared" si="0"/>
        <v>1470</v>
      </c>
      <c r="G81" s="8">
        <f t="shared" si="1"/>
        <v>1523.9</v>
      </c>
      <c r="H81" s="13">
        <f t="shared" si="12"/>
        <v>500</v>
      </c>
      <c r="I81" s="8">
        <f t="shared" si="2"/>
        <v>500</v>
      </c>
      <c r="J81" s="13">
        <f t="shared" si="3"/>
        <v>970</v>
      </c>
      <c r="K81" s="8">
        <f t="shared" si="4"/>
        <v>970</v>
      </c>
      <c r="M81" s="12">
        <f t="shared" si="16"/>
        <v>193</v>
      </c>
      <c r="N81" s="7">
        <f t="shared" si="13"/>
        <v>47</v>
      </c>
      <c r="O81" s="26">
        <f t="shared" si="5"/>
        <v>473.90000000000009</v>
      </c>
      <c r="P81" s="8">
        <f t="shared" si="14"/>
        <v>192.97790891151402</v>
      </c>
      <c r="Q81" s="8">
        <f t="shared" si="15"/>
        <v>32355.962727497183</v>
      </c>
      <c r="R81" s="12">
        <f t="shared" si="9"/>
        <v>1</v>
      </c>
      <c r="S81" s="22">
        <f t="shared" si="10"/>
        <v>32355.962727497183</v>
      </c>
    </row>
    <row r="82" spans="2:19">
      <c r="B82" s="12">
        <f t="shared" si="11"/>
        <v>192</v>
      </c>
      <c r="C82" s="7">
        <f t="shared" si="6"/>
        <v>48</v>
      </c>
      <c r="D82" s="13">
        <f t="shared" si="7"/>
        <v>96500</v>
      </c>
      <c r="E82" s="8">
        <f t="shared" si="8"/>
        <v>96500</v>
      </c>
      <c r="F82" s="13">
        <f t="shared" si="0"/>
        <v>1465</v>
      </c>
      <c r="G82" s="8">
        <f t="shared" si="1"/>
        <v>1518.9</v>
      </c>
      <c r="H82" s="13">
        <f t="shared" si="12"/>
        <v>500</v>
      </c>
      <c r="I82" s="8">
        <f t="shared" si="2"/>
        <v>500</v>
      </c>
      <c r="J82" s="13">
        <f t="shared" si="3"/>
        <v>965</v>
      </c>
      <c r="K82" s="8">
        <f t="shared" si="4"/>
        <v>965</v>
      </c>
      <c r="M82" s="12">
        <f t="shared" si="16"/>
        <v>192</v>
      </c>
      <c r="N82" s="7">
        <f t="shared" si="13"/>
        <v>48</v>
      </c>
      <c r="O82" s="26">
        <f t="shared" si="5"/>
        <v>468.90000000000009</v>
      </c>
      <c r="P82" s="8">
        <f t="shared" si="14"/>
        <v>196.94917636498309</v>
      </c>
      <c r="Q82" s="8">
        <f t="shared" si="15"/>
        <v>33021.811903862166</v>
      </c>
      <c r="R82" s="12">
        <f t="shared" si="9"/>
        <v>1</v>
      </c>
      <c r="S82" s="22">
        <f t="shared" si="10"/>
        <v>33021.811903862166</v>
      </c>
    </row>
    <row r="83" spans="2:19">
      <c r="B83" s="12">
        <f t="shared" si="11"/>
        <v>191</v>
      </c>
      <c r="C83" s="7">
        <f t="shared" si="6"/>
        <v>49</v>
      </c>
      <c r="D83" s="13">
        <f t="shared" si="7"/>
        <v>96000</v>
      </c>
      <c r="E83" s="8">
        <f t="shared" si="8"/>
        <v>96000</v>
      </c>
      <c r="F83" s="13">
        <f t="shared" si="0"/>
        <v>1460</v>
      </c>
      <c r="G83" s="8">
        <f t="shared" si="1"/>
        <v>1513.9</v>
      </c>
      <c r="H83" s="13">
        <f t="shared" si="12"/>
        <v>500</v>
      </c>
      <c r="I83" s="8">
        <f t="shared" si="2"/>
        <v>500</v>
      </c>
      <c r="J83" s="13">
        <f t="shared" si="3"/>
        <v>960</v>
      </c>
      <c r="K83" s="8">
        <f t="shared" si="4"/>
        <v>960</v>
      </c>
      <c r="M83" s="12">
        <f t="shared" si="16"/>
        <v>191</v>
      </c>
      <c r="N83" s="7">
        <f t="shared" si="13"/>
        <v>49</v>
      </c>
      <c r="O83" s="26">
        <f t="shared" si="5"/>
        <v>463.90000000000009</v>
      </c>
      <c r="P83" s="8">
        <f t="shared" si="14"/>
        <v>200.91427142317301</v>
      </c>
      <c r="Q83" s="8">
        <f t="shared" si="15"/>
        <v>33686.626175285339</v>
      </c>
      <c r="R83" s="12">
        <f t="shared" si="9"/>
        <v>1</v>
      </c>
      <c r="S83" s="22">
        <f t="shared" si="10"/>
        <v>33686.626175285339</v>
      </c>
    </row>
    <row r="84" spans="2:19">
      <c r="B84" s="12">
        <f t="shared" si="11"/>
        <v>190</v>
      </c>
      <c r="C84" s="7">
        <f t="shared" si="6"/>
        <v>50</v>
      </c>
      <c r="D84" s="13">
        <f t="shared" si="7"/>
        <v>95500</v>
      </c>
      <c r="E84" s="8">
        <f t="shared" si="8"/>
        <v>95500</v>
      </c>
      <c r="F84" s="13">
        <f t="shared" si="0"/>
        <v>1455</v>
      </c>
      <c r="G84" s="8">
        <f t="shared" si="1"/>
        <v>1508.9</v>
      </c>
      <c r="H84" s="13">
        <f t="shared" si="12"/>
        <v>500</v>
      </c>
      <c r="I84" s="8">
        <f t="shared" si="2"/>
        <v>500</v>
      </c>
      <c r="J84" s="13">
        <f t="shared" si="3"/>
        <v>955</v>
      </c>
      <c r="K84" s="8">
        <f t="shared" si="4"/>
        <v>955</v>
      </c>
      <c r="M84" s="12">
        <f t="shared" si="16"/>
        <v>190</v>
      </c>
      <c r="N84" s="7">
        <f t="shared" si="13"/>
        <v>50</v>
      </c>
      <c r="O84" s="26">
        <f t="shared" si="5"/>
        <v>458.90000000000009</v>
      </c>
      <c r="P84" s="8">
        <f t="shared" si="14"/>
        <v>204.87315705171204</v>
      </c>
      <c r="Q84" s="8">
        <f t="shared" si="15"/>
        <v>34350.399332337052</v>
      </c>
      <c r="R84" s="12">
        <f t="shared" si="9"/>
        <v>1</v>
      </c>
      <c r="S84" s="22">
        <f t="shared" si="10"/>
        <v>34350.399332337052</v>
      </c>
    </row>
    <row r="85" spans="2:19">
      <c r="B85" s="12">
        <f t="shared" si="11"/>
        <v>189</v>
      </c>
      <c r="C85" s="7">
        <f t="shared" si="6"/>
        <v>51</v>
      </c>
      <c r="D85" s="13">
        <f t="shared" si="7"/>
        <v>95000</v>
      </c>
      <c r="E85" s="8">
        <f t="shared" si="8"/>
        <v>95000</v>
      </c>
      <c r="F85" s="13">
        <f t="shared" si="0"/>
        <v>1450</v>
      </c>
      <c r="G85" s="8">
        <f t="shared" si="1"/>
        <v>1503.9</v>
      </c>
      <c r="H85" s="13">
        <f t="shared" si="12"/>
        <v>500</v>
      </c>
      <c r="I85" s="8">
        <f t="shared" si="2"/>
        <v>500</v>
      </c>
      <c r="J85" s="13">
        <f t="shared" si="3"/>
        <v>950</v>
      </c>
      <c r="K85" s="8">
        <f t="shared" si="4"/>
        <v>950</v>
      </c>
      <c r="M85" s="12">
        <f t="shared" si="16"/>
        <v>189</v>
      </c>
      <c r="N85" s="7">
        <f t="shared" si="13"/>
        <v>51</v>
      </c>
      <c r="O85" s="26">
        <f t="shared" si="5"/>
        <v>453.90000000000009</v>
      </c>
      <c r="P85" s="8">
        <f t="shared" si="14"/>
        <v>208.82579599402231</v>
      </c>
      <c r="Q85" s="8">
        <f t="shared" si="15"/>
        <v>35013.125128331078</v>
      </c>
      <c r="R85" s="12">
        <f t="shared" si="9"/>
        <v>1</v>
      </c>
      <c r="S85" s="22">
        <f t="shared" si="10"/>
        <v>35013.125128331078</v>
      </c>
    </row>
    <row r="86" spans="2:19">
      <c r="B86" s="12">
        <f t="shared" si="11"/>
        <v>188</v>
      </c>
      <c r="C86" s="7">
        <f t="shared" si="6"/>
        <v>52</v>
      </c>
      <c r="D86" s="13">
        <f t="shared" si="7"/>
        <v>94500</v>
      </c>
      <c r="E86" s="8">
        <f t="shared" si="8"/>
        <v>94500</v>
      </c>
      <c r="F86" s="13">
        <f t="shared" si="0"/>
        <v>1445</v>
      </c>
      <c r="G86" s="8">
        <f t="shared" si="1"/>
        <v>1498.9</v>
      </c>
      <c r="H86" s="13">
        <f t="shared" si="12"/>
        <v>500</v>
      </c>
      <c r="I86" s="8">
        <f t="shared" si="2"/>
        <v>500</v>
      </c>
      <c r="J86" s="13">
        <f t="shared" si="3"/>
        <v>945</v>
      </c>
      <c r="K86" s="8">
        <f t="shared" si="4"/>
        <v>945</v>
      </c>
      <c r="M86" s="12">
        <f t="shared" si="16"/>
        <v>188</v>
      </c>
      <c r="N86" s="7">
        <f t="shared" si="13"/>
        <v>52</v>
      </c>
      <c r="O86" s="26">
        <f t="shared" si="5"/>
        <v>448.90000000000009</v>
      </c>
      <c r="P86" s="8">
        <f t="shared" si="14"/>
        <v>212.77215076998647</v>
      </c>
      <c r="Q86" s="8">
        <f t="shared" si="15"/>
        <v>35674.797279101069</v>
      </c>
      <c r="R86" s="12">
        <f t="shared" si="9"/>
        <v>1</v>
      </c>
      <c r="S86" s="22">
        <f t="shared" si="10"/>
        <v>35674.797279101069</v>
      </c>
    </row>
    <row r="87" spans="2:19">
      <c r="B87" s="12">
        <f t="shared" si="11"/>
        <v>187</v>
      </c>
      <c r="C87" s="7">
        <f t="shared" si="6"/>
        <v>53</v>
      </c>
      <c r="D87" s="13">
        <f t="shared" si="7"/>
        <v>94000</v>
      </c>
      <c r="E87" s="8">
        <f t="shared" si="8"/>
        <v>94000</v>
      </c>
      <c r="F87" s="13">
        <f t="shared" si="0"/>
        <v>1440</v>
      </c>
      <c r="G87" s="8">
        <f t="shared" si="1"/>
        <v>1493.9</v>
      </c>
      <c r="H87" s="13">
        <f t="shared" si="12"/>
        <v>500</v>
      </c>
      <c r="I87" s="8">
        <f t="shared" si="2"/>
        <v>500</v>
      </c>
      <c r="J87" s="13">
        <f t="shared" si="3"/>
        <v>940</v>
      </c>
      <c r="K87" s="8">
        <f t="shared" si="4"/>
        <v>940</v>
      </c>
      <c r="M87" s="12">
        <f t="shared" si="16"/>
        <v>187</v>
      </c>
      <c r="N87" s="7">
        <f t="shared" si="13"/>
        <v>53</v>
      </c>
      <c r="O87" s="26">
        <f t="shared" si="5"/>
        <v>443.90000000000009</v>
      </c>
      <c r="P87" s="8">
        <f t="shared" si="14"/>
        <v>216.71218367460642</v>
      </c>
      <c r="Q87" s="8">
        <f t="shared" si="15"/>
        <v>36335.409462775679</v>
      </c>
      <c r="R87" s="12">
        <f t="shared" si="9"/>
        <v>1</v>
      </c>
      <c r="S87" s="22">
        <f t="shared" si="10"/>
        <v>36335.409462775679</v>
      </c>
    </row>
    <row r="88" spans="2:19">
      <c r="B88" s="12">
        <f t="shared" si="11"/>
        <v>186</v>
      </c>
      <c r="C88" s="7">
        <f t="shared" si="6"/>
        <v>54</v>
      </c>
      <c r="D88" s="13">
        <f t="shared" si="7"/>
        <v>93500</v>
      </c>
      <c r="E88" s="8">
        <f t="shared" si="8"/>
        <v>93500</v>
      </c>
      <c r="F88" s="13">
        <f t="shared" si="0"/>
        <v>1435</v>
      </c>
      <c r="G88" s="8">
        <f t="shared" si="1"/>
        <v>1488.9</v>
      </c>
      <c r="H88" s="13">
        <f t="shared" si="12"/>
        <v>500</v>
      </c>
      <c r="I88" s="8">
        <f t="shared" si="2"/>
        <v>500</v>
      </c>
      <c r="J88" s="13">
        <f t="shared" si="3"/>
        <v>935</v>
      </c>
      <c r="K88" s="8">
        <f t="shared" si="4"/>
        <v>935</v>
      </c>
      <c r="M88" s="12">
        <f t="shared" si="16"/>
        <v>186</v>
      </c>
      <c r="N88" s="7">
        <f t="shared" si="13"/>
        <v>54</v>
      </c>
      <c r="O88" s="26">
        <f t="shared" si="5"/>
        <v>438.90000000000009</v>
      </c>
      <c r="P88" s="8">
        <f t="shared" si="14"/>
        <v>220.64585677665409</v>
      </c>
      <c r="Q88" s="8">
        <f t="shared" si="15"/>
        <v>36994.955319552333</v>
      </c>
      <c r="R88" s="12">
        <f t="shared" si="9"/>
        <v>1</v>
      </c>
      <c r="S88" s="22">
        <f t="shared" si="10"/>
        <v>36994.955319552333</v>
      </c>
    </row>
    <row r="89" spans="2:19">
      <c r="B89" s="12">
        <f t="shared" si="11"/>
        <v>185</v>
      </c>
      <c r="C89" s="7">
        <f t="shared" si="6"/>
        <v>55</v>
      </c>
      <c r="D89" s="13">
        <f t="shared" si="7"/>
        <v>93000</v>
      </c>
      <c r="E89" s="8">
        <f t="shared" si="8"/>
        <v>93000</v>
      </c>
      <c r="F89" s="13">
        <f t="shared" si="0"/>
        <v>1430</v>
      </c>
      <c r="G89" s="8">
        <f t="shared" si="1"/>
        <v>1483.9</v>
      </c>
      <c r="H89" s="13">
        <f t="shared" si="12"/>
        <v>500</v>
      </c>
      <c r="I89" s="8">
        <f t="shared" si="2"/>
        <v>500</v>
      </c>
      <c r="J89" s="13">
        <f t="shared" si="3"/>
        <v>930</v>
      </c>
      <c r="K89" s="8">
        <f t="shared" si="4"/>
        <v>930</v>
      </c>
      <c r="M89" s="12">
        <f t="shared" si="16"/>
        <v>185</v>
      </c>
      <c r="N89" s="7">
        <f t="shared" si="13"/>
        <v>55</v>
      </c>
      <c r="O89" s="26">
        <f t="shared" si="5"/>
        <v>433.90000000000009</v>
      </c>
      <c r="P89" s="8">
        <f t="shared" si="14"/>
        <v>224.57313191731402</v>
      </c>
      <c r="Q89" s="8">
        <f t="shared" si="15"/>
        <v>37653.428451469648</v>
      </c>
      <c r="R89" s="12">
        <f t="shared" si="9"/>
        <v>1</v>
      </c>
      <c r="S89" s="22">
        <f t="shared" si="10"/>
        <v>37653.428451469648</v>
      </c>
    </row>
    <row r="90" spans="2:19">
      <c r="B90" s="12">
        <f t="shared" si="11"/>
        <v>184</v>
      </c>
      <c r="C90" s="7">
        <f t="shared" si="6"/>
        <v>56</v>
      </c>
      <c r="D90" s="13">
        <f t="shared" si="7"/>
        <v>92500</v>
      </c>
      <c r="E90" s="8">
        <f t="shared" si="8"/>
        <v>92500</v>
      </c>
      <c r="F90" s="13">
        <f t="shared" si="0"/>
        <v>1425</v>
      </c>
      <c r="G90" s="8">
        <f t="shared" si="1"/>
        <v>1478.9</v>
      </c>
      <c r="H90" s="13">
        <f t="shared" si="12"/>
        <v>500</v>
      </c>
      <c r="I90" s="8">
        <f t="shared" si="2"/>
        <v>500</v>
      </c>
      <c r="J90" s="13">
        <f t="shared" si="3"/>
        <v>925</v>
      </c>
      <c r="K90" s="8">
        <f t="shared" si="4"/>
        <v>925</v>
      </c>
      <c r="M90" s="12">
        <f t="shared" si="16"/>
        <v>184</v>
      </c>
      <c r="N90" s="7">
        <f t="shared" si="13"/>
        <v>56</v>
      </c>
      <c r="O90" s="26">
        <f t="shared" si="5"/>
        <v>428.90000000000009</v>
      </c>
      <c r="P90" s="8">
        <f t="shared" si="14"/>
        <v>228.4939707088179</v>
      </c>
      <c r="Q90" s="8">
        <f t="shared" si="15"/>
        <v>38310.822422178469</v>
      </c>
      <c r="R90" s="12">
        <f t="shared" si="9"/>
        <v>1</v>
      </c>
      <c r="S90" s="22">
        <f t="shared" si="10"/>
        <v>38310.822422178469</v>
      </c>
    </row>
    <row r="91" spans="2:19">
      <c r="B91" s="12">
        <f t="shared" si="11"/>
        <v>183</v>
      </c>
      <c r="C91" s="7">
        <f t="shared" si="6"/>
        <v>57</v>
      </c>
      <c r="D91" s="13">
        <f t="shared" si="7"/>
        <v>92000</v>
      </c>
      <c r="E91" s="8">
        <f t="shared" si="8"/>
        <v>92000</v>
      </c>
      <c r="F91" s="13">
        <f t="shared" si="0"/>
        <v>1420</v>
      </c>
      <c r="G91" s="8">
        <f t="shared" si="1"/>
        <v>1473.9</v>
      </c>
      <c r="H91" s="13">
        <f t="shared" si="12"/>
        <v>500</v>
      </c>
      <c r="I91" s="8">
        <f t="shared" si="2"/>
        <v>500</v>
      </c>
      <c r="J91" s="13">
        <f t="shared" si="3"/>
        <v>920</v>
      </c>
      <c r="K91" s="8">
        <f t="shared" si="4"/>
        <v>920</v>
      </c>
      <c r="M91" s="12">
        <f t="shared" si="16"/>
        <v>183</v>
      </c>
      <c r="N91" s="7">
        <f t="shared" si="13"/>
        <v>57</v>
      </c>
      <c r="O91" s="26">
        <f t="shared" si="5"/>
        <v>423.90000000000009</v>
      </c>
      <c r="P91" s="8">
        <f t="shared" si="14"/>
        <v>232.40833453307084</v>
      </c>
      <c r="Q91" s="8">
        <f t="shared" si="15"/>
        <v>38967.130756711544</v>
      </c>
      <c r="R91" s="12">
        <f t="shared" si="9"/>
        <v>1</v>
      </c>
      <c r="S91" s="22">
        <f t="shared" si="10"/>
        <v>38967.130756711544</v>
      </c>
    </row>
    <row r="92" spans="2:19">
      <c r="B92" s="12">
        <f t="shared" si="11"/>
        <v>182</v>
      </c>
      <c r="C92" s="7">
        <f t="shared" si="6"/>
        <v>58</v>
      </c>
      <c r="D92" s="13">
        <f t="shared" si="7"/>
        <v>91500</v>
      </c>
      <c r="E92" s="8">
        <f t="shared" si="8"/>
        <v>91500</v>
      </c>
      <c r="F92" s="13">
        <f t="shared" si="0"/>
        <v>1415</v>
      </c>
      <c r="G92" s="8">
        <f t="shared" si="1"/>
        <v>1468.9</v>
      </c>
      <c r="H92" s="13">
        <f t="shared" si="12"/>
        <v>500</v>
      </c>
      <c r="I92" s="8">
        <f t="shared" si="2"/>
        <v>500</v>
      </c>
      <c r="J92" s="13">
        <f t="shared" si="3"/>
        <v>915</v>
      </c>
      <c r="K92" s="8">
        <f t="shared" si="4"/>
        <v>915</v>
      </c>
      <c r="M92" s="12">
        <f t="shared" si="16"/>
        <v>182</v>
      </c>
      <c r="N92" s="7">
        <f t="shared" si="13"/>
        <v>58</v>
      </c>
      <c r="O92" s="26">
        <f t="shared" si="5"/>
        <v>418.90000000000009</v>
      </c>
      <c r="P92" s="8">
        <f t="shared" si="14"/>
        <v>236.31618454026926</v>
      </c>
      <c r="Q92" s="8">
        <f t="shared" si="15"/>
        <v>39622.346941251817</v>
      </c>
      <c r="R92" s="12">
        <f t="shared" si="9"/>
        <v>1</v>
      </c>
      <c r="S92" s="22">
        <f t="shared" si="10"/>
        <v>39622.346941251817</v>
      </c>
    </row>
    <row r="93" spans="2:19">
      <c r="B93" s="12">
        <f t="shared" si="11"/>
        <v>181</v>
      </c>
      <c r="C93" s="7">
        <f t="shared" si="6"/>
        <v>59</v>
      </c>
      <c r="D93" s="13">
        <f t="shared" si="7"/>
        <v>91000</v>
      </c>
      <c r="E93" s="8">
        <f t="shared" si="8"/>
        <v>91000</v>
      </c>
      <c r="F93" s="13">
        <f t="shared" si="0"/>
        <v>1410</v>
      </c>
      <c r="G93" s="8">
        <f t="shared" si="1"/>
        <v>1463.9</v>
      </c>
      <c r="H93" s="13">
        <f t="shared" si="12"/>
        <v>500</v>
      </c>
      <c r="I93" s="8">
        <f t="shared" si="2"/>
        <v>500</v>
      </c>
      <c r="J93" s="13">
        <f t="shared" si="3"/>
        <v>910</v>
      </c>
      <c r="K93" s="8">
        <f t="shared" si="4"/>
        <v>910</v>
      </c>
      <c r="M93" s="12">
        <f t="shared" si="16"/>
        <v>181</v>
      </c>
      <c r="N93" s="7">
        <f t="shared" si="13"/>
        <v>59</v>
      </c>
      <c r="O93" s="26">
        <f t="shared" si="5"/>
        <v>413.90000000000009</v>
      </c>
      <c r="P93" s="8">
        <f t="shared" si="14"/>
        <v>240.21748164751091</v>
      </c>
      <c r="Q93" s="8">
        <f t="shared" si="15"/>
        <v>40276.464422899327</v>
      </c>
      <c r="R93" s="12">
        <f t="shared" si="9"/>
        <v>1</v>
      </c>
      <c r="S93" s="22">
        <f t="shared" si="10"/>
        <v>40276.464422899327</v>
      </c>
    </row>
    <row r="94" spans="2:19">
      <c r="B94" s="12">
        <f t="shared" si="11"/>
        <v>180</v>
      </c>
      <c r="C94" s="7">
        <f t="shared" si="6"/>
        <v>60</v>
      </c>
      <c r="D94" s="13">
        <f t="shared" si="7"/>
        <v>90500</v>
      </c>
      <c r="E94" s="8">
        <f t="shared" si="8"/>
        <v>90500</v>
      </c>
      <c r="F94" s="13">
        <f t="shared" si="0"/>
        <v>1405</v>
      </c>
      <c r="G94" s="8">
        <f t="shared" si="1"/>
        <v>1458.9</v>
      </c>
      <c r="H94" s="13">
        <f t="shared" si="12"/>
        <v>500</v>
      </c>
      <c r="I94" s="8">
        <f t="shared" si="2"/>
        <v>500</v>
      </c>
      <c r="J94" s="13">
        <f t="shared" si="3"/>
        <v>905</v>
      </c>
      <c r="K94" s="8">
        <f t="shared" si="4"/>
        <v>905</v>
      </c>
      <c r="M94" s="12">
        <f t="shared" si="16"/>
        <v>180</v>
      </c>
      <c r="N94" s="7">
        <f t="shared" si="13"/>
        <v>60</v>
      </c>
      <c r="O94" s="26">
        <f t="shared" si="5"/>
        <v>408.90000000000009</v>
      </c>
      <c r="P94" s="8">
        <f t="shared" si="14"/>
        <v>244.11218653739598</v>
      </c>
      <c r="Q94" s="8">
        <f t="shared" si="15"/>
        <v>40929.476609436722</v>
      </c>
      <c r="R94" s="12">
        <f t="shared" si="9"/>
        <v>1</v>
      </c>
      <c r="S94" s="22">
        <f t="shared" si="10"/>
        <v>40929.476609436722</v>
      </c>
    </row>
    <row r="95" spans="2:19">
      <c r="B95" s="12">
        <f t="shared" si="11"/>
        <v>179</v>
      </c>
      <c r="C95" s="7">
        <f t="shared" si="6"/>
        <v>61</v>
      </c>
      <c r="D95" s="13">
        <f t="shared" si="7"/>
        <v>90000</v>
      </c>
      <c r="E95" s="8">
        <f t="shared" si="8"/>
        <v>90000</v>
      </c>
      <c r="F95" s="13">
        <f t="shared" si="0"/>
        <v>1400</v>
      </c>
      <c r="G95" s="8">
        <f t="shared" si="1"/>
        <v>1453.9</v>
      </c>
      <c r="H95" s="13">
        <f t="shared" si="12"/>
        <v>500</v>
      </c>
      <c r="I95" s="8">
        <f t="shared" si="2"/>
        <v>500</v>
      </c>
      <c r="J95" s="13">
        <f t="shared" si="3"/>
        <v>900</v>
      </c>
      <c r="K95" s="8">
        <f t="shared" si="4"/>
        <v>900</v>
      </c>
      <c r="M95" s="12">
        <f t="shared" si="16"/>
        <v>179</v>
      </c>
      <c r="N95" s="7">
        <f t="shared" si="13"/>
        <v>61</v>
      </c>
      <c r="O95" s="26">
        <f t="shared" si="5"/>
        <v>403.90000000000009</v>
      </c>
      <c r="P95" s="8">
        <f t="shared" si="14"/>
        <v>248.00025965662036</v>
      </c>
      <c r="Q95" s="8">
        <f t="shared" si="15"/>
        <v>41581.376869093343</v>
      </c>
      <c r="R95" s="12">
        <f t="shared" si="9"/>
        <v>1</v>
      </c>
      <c r="S95" s="22">
        <f t="shared" si="10"/>
        <v>41581.376869093343</v>
      </c>
    </row>
    <row r="96" spans="2:19">
      <c r="B96" s="12">
        <f t="shared" si="11"/>
        <v>178</v>
      </c>
      <c r="C96" s="7">
        <f t="shared" si="6"/>
        <v>62</v>
      </c>
      <c r="D96" s="13">
        <f t="shared" si="7"/>
        <v>89500</v>
      </c>
      <c r="E96" s="8">
        <f t="shared" si="8"/>
        <v>89500</v>
      </c>
      <c r="F96" s="13">
        <f t="shared" si="0"/>
        <v>1395</v>
      </c>
      <c r="G96" s="8">
        <f t="shared" si="1"/>
        <v>1448.9</v>
      </c>
      <c r="H96" s="13">
        <f t="shared" si="12"/>
        <v>500</v>
      </c>
      <c r="I96" s="8">
        <f t="shared" si="2"/>
        <v>500</v>
      </c>
      <c r="J96" s="13">
        <f t="shared" si="3"/>
        <v>895</v>
      </c>
      <c r="K96" s="8">
        <f t="shared" si="4"/>
        <v>895</v>
      </c>
      <c r="M96" s="12">
        <f t="shared" si="16"/>
        <v>178</v>
      </c>
      <c r="N96" s="7">
        <f t="shared" si="13"/>
        <v>62</v>
      </c>
      <c r="O96" s="26">
        <f t="shared" si="5"/>
        <v>398.90000000000009</v>
      </c>
      <c r="P96" s="8">
        <f t="shared" si="14"/>
        <v>251.88166121456007</v>
      </c>
      <c r="Q96" s="8">
        <f t="shared" si="15"/>
        <v>42232.158530307905</v>
      </c>
      <c r="R96" s="12">
        <f t="shared" si="9"/>
        <v>1</v>
      </c>
      <c r="S96" s="22">
        <f t="shared" si="10"/>
        <v>42232.158530307905</v>
      </c>
    </row>
    <row r="97" spans="2:19">
      <c r="B97" s="12">
        <f t="shared" si="11"/>
        <v>177</v>
      </c>
      <c r="C97" s="7">
        <f t="shared" si="6"/>
        <v>63</v>
      </c>
      <c r="D97" s="13">
        <f t="shared" si="7"/>
        <v>89000</v>
      </c>
      <c r="E97" s="8">
        <f t="shared" si="8"/>
        <v>89000</v>
      </c>
      <c r="F97" s="13">
        <f t="shared" si="0"/>
        <v>1390</v>
      </c>
      <c r="G97" s="8">
        <f t="shared" si="1"/>
        <v>1443.9</v>
      </c>
      <c r="H97" s="13">
        <f t="shared" si="12"/>
        <v>500</v>
      </c>
      <c r="I97" s="8">
        <f t="shared" si="2"/>
        <v>500</v>
      </c>
      <c r="J97" s="13">
        <f t="shared" si="3"/>
        <v>890</v>
      </c>
      <c r="K97" s="8">
        <f t="shared" si="4"/>
        <v>890</v>
      </c>
      <c r="M97" s="12">
        <f t="shared" si="16"/>
        <v>177</v>
      </c>
      <c r="N97" s="7">
        <f t="shared" si="13"/>
        <v>63</v>
      </c>
      <c r="O97" s="26">
        <f t="shared" si="5"/>
        <v>393.90000000000009</v>
      </c>
      <c r="P97" s="8">
        <f t="shared" si="14"/>
        <v>255.75635118184744</v>
      </c>
      <c r="Q97" s="8">
        <f t="shared" si="15"/>
        <v>42881.81488148975</v>
      </c>
      <c r="R97" s="12">
        <f t="shared" si="9"/>
        <v>1</v>
      </c>
      <c r="S97" s="22">
        <f t="shared" si="10"/>
        <v>42881.81488148975</v>
      </c>
    </row>
    <row r="98" spans="2:19">
      <c r="B98" s="12">
        <f t="shared" si="11"/>
        <v>176</v>
      </c>
      <c r="C98" s="7">
        <f t="shared" si="6"/>
        <v>64</v>
      </c>
      <c r="D98" s="13">
        <f t="shared" si="7"/>
        <v>88500</v>
      </c>
      <c r="E98" s="8">
        <f t="shared" si="8"/>
        <v>88500</v>
      </c>
      <c r="F98" s="13">
        <f t="shared" si="0"/>
        <v>1385</v>
      </c>
      <c r="G98" s="8">
        <f t="shared" si="1"/>
        <v>1438.9</v>
      </c>
      <c r="H98" s="13">
        <f t="shared" si="12"/>
        <v>500</v>
      </c>
      <c r="I98" s="8">
        <f t="shared" si="2"/>
        <v>500</v>
      </c>
      <c r="J98" s="13">
        <f t="shared" si="3"/>
        <v>885</v>
      </c>
      <c r="K98" s="8">
        <f t="shared" si="4"/>
        <v>885</v>
      </c>
      <c r="M98" s="12">
        <f t="shared" si="16"/>
        <v>176</v>
      </c>
      <c r="N98" s="7">
        <f t="shared" si="13"/>
        <v>64</v>
      </c>
      <c r="O98" s="26">
        <f t="shared" si="5"/>
        <v>388.90000000000009</v>
      </c>
      <c r="P98" s="8">
        <f t="shared" si="14"/>
        <v>259.62428928893854</v>
      </c>
      <c r="Q98" s="8">
        <f t="shared" si="15"/>
        <v>43530.339170778687</v>
      </c>
      <c r="R98" s="12">
        <f t="shared" si="9"/>
        <v>1</v>
      </c>
      <c r="S98" s="22">
        <f t="shared" si="10"/>
        <v>43530.339170778687</v>
      </c>
    </row>
    <row r="99" spans="2:19">
      <c r="B99" s="12">
        <f t="shared" si="11"/>
        <v>175</v>
      </c>
      <c r="C99" s="7">
        <f t="shared" si="6"/>
        <v>65</v>
      </c>
      <c r="D99" s="13">
        <f t="shared" si="7"/>
        <v>88000</v>
      </c>
      <c r="E99" s="8">
        <f t="shared" si="8"/>
        <v>88000</v>
      </c>
      <c r="F99" s="13">
        <f t="shared" ref="F99:F162" si="17">IF(B99&gt;=0,H99+J99,"")</f>
        <v>1380</v>
      </c>
      <c r="G99" s="8">
        <f t="shared" ref="G99:G162" si="18">IF(B99&gt;=0,I99+K99+(SUM($I$21:$K$23)),"")</f>
        <v>1433.9</v>
      </c>
      <c r="H99" s="13">
        <f t="shared" si="12"/>
        <v>500</v>
      </c>
      <c r="I99" s="8">
        <f t="shared" ref="I99:I162" si="19">IF(B99&gt;=0,H99*(1+$H$20)^$C99,"")</f>
        <v>500</v>
      </c>
      <c r="J99" s="13">
        <f t="shared" ref="J99:J162" si="20">IF(B99&gt;=0,D99*$H$17,"")</f>
        <v>880</v>
      </c>
      <c r="K99" s="8">
        <f t="shared" ref="K99:K162" si="21">IF(B99&gt;=0,J99*(1+$H$20)^$C99,"")</f>
        <v>880</v>
      </c>
      <c r="M99" s="12">
        <f t="shared" si="16"/>
        <v>175</v>
      </c>
      <c r="N99" s="7">
        <f t="shared" si="13"/>
        <v>65</v>
      </c>
      <c r="O99" s="26">
        <f t="shared" ref="O99:O162" si="22">IF(M99&lt;0,"",IF(G99-$Q$12&gt;0,(G99-$Q$12)*((1+$Q$20)^N99),0))</f>
        <v>383.90000000000009</v>
      </c>
      <c r="P99" s="8">
        <f t="shared" si="14"/>
        <v>263.48543502467214</v>
      </c>
      <c r="Q99" s="8">
        <f t="shared" si="15"/>
        <v>44177.724605803363</v>
      </c>
      <c r="R99" s="12">
        <f t="shared" si="9"/>
        <v>1</v>
      </c>
      <c r="S99" s="22">
        <f t="shared" si="10"/>
        <v>44177.724605803363</v>
      </c>
    </row>
    <row r="100" spans="2:19">
      <c r="B100" s="12">
        <f t="shared" si="11"/>
        <v>174</v>
      </c>
      <c r="C100" s="7">
        <f t="shared" ref="C100:C163" si="23">IF(B100&gt;=0,$H$18-B100,"")</f>
        <v>66</v>
      </c>
      <c r="D100" s="13">
        <f t="shared" ref="D100:D163" si="24">IF(B100&gt;=0,D99-H99,"")</f>
        <v>87500</v>
      </c>
      <c r="E100" s="8">
        <f t="shared" ref="E100:E163" si="25">IF(B100&gt;=0,D100*(1+$H$20)^$C99,"")</f>
        <v>87500</v>
      </c>
      <c r="F100" s="13">
        <f t="shared" si="17"/>
        <v>1375</v>
      </c>
      <c r="G100" s="8">
        <f t="shared" si="18"/>
        <v>1428.9</v>
      </c>
      <c r="H100" s="13">
        <f t="shared" si="12"/>
        <v>500</v>
      </c>
      <c r="I100" s="8">
        <f t="shared" si="19"/>
        <v>500</v>
      </c>
      <c r="J100" s="13">
        <f t="shared" si="20"/>
        <v>875</v>
      </c>
      <c r="K100" s="8">
        <f t="shared" si="21"/>
        <v>875</v>
      </c>
      <c r="M100" s="12">
        <f t="shared" si="16"/>
        <v>174</v>
      </c>
      <c r="N100" s="7">
        <f t="shared" si="13"/>
        <v>66</v>
      </c>
      <c r="O100" s="26">
        <f t="shared" si="22"/>
        <v>378.90000000000009</v>
      </c>
      <c r="P100" s="8">
        <f t="shared" si="14"/>
        <v>267.33974763482018</v>
      </c>
      <c r="Q100" s="8">
        <f t="shared" si="15"/>
        <v>44823.964353438183</v>
      </c>
      <c r="R100" s="12">
        <f t="shared" ref="R100:R163" si="26">IF(Q100=0,0,IF(Q101&gt;Q100,1,2))</f>
        <v>1</v>
      </c>
      <c r="S100" s="22">
        <f t="shared" ref="S100:S163" si="27">Q100</f>
        <v>44823.964353438183</v>
      </c>
    </row>
    <row r="101" spans="2:19">
      <c r="B101" s="12">
        <f t="shared" ref="B101:B164" si="28">B100-1</f>
        <v>173</v>
      </c>
      <c r="C101" s="7">
        <f t="shared" si="23"/>
        <v>67</v>
      </c>
      <c r="D101" s="13">
        <f t="shared" si="24"/>
        <v>87000</v>
      </c>
      <c r="E101" s="8">
        <f t="shared" si="25"/>
        <v>87000</v>
      </c>
      <c r="F101" s="13">
        <f t="shared" si="17"/>
        <v>1370</v>
      </c>
      <c r="G101" s="8">
        <f t="shared" si="18"/>
        <v>1423.9</v>
      </c>
      <c r="H101" s="13">
        <f t="shared" ref="H101:H164" si="29">IF(B101&gt;=0,$H$19,"")</f>
        <v>500</v>
      </c>
      <c r="I101" s="8">
        <f t="shared" si="19"/>
        <v>500</v>
      </c>
      <c r="J101" s="13">
        <f t="shared" si="20"/>
        <v>870</v>
      </c>
      <c r="K101" s="8">
        <f t="shared" si="21"/>
        <v>870</v>
      </c>
      <c r="M101" s="12">
        <f t="shared" si="16"/>
        <v>173</v>
      </c>
      <c r="N101" s="7">
        <f t="shared" ref="N101:N164" si="30">IF(M101&gt;=0,$Q$18-M101,"")</f>
        <v>67</v>
      </c>
      <c r="O101" s="26">
        <f t="shared" si="22"/>
        <v>373.90000000000009</v>
      </c>
      <c r="P101" s="8">
        <f t="shared" ref="P101:P164" si="31">IF(M101&lt;0,"",IF(O101&gt;0,(O101+Q100)*$Q$17,0))</f>
        <v>271.18718612062912</v>
      </c>
      <c r="Q101" s="8">
        <f t="shared" ref="Q101:Q164" si="32">IF(M101&lt;0,"",IF(O101&gt;0,Q100+O101+P101,0))</f>
        <v>45469.051539558815</v>
      </c>
      <c r="R101" s="12">
        <f t="shared" si="26"/>
        <v>1</v>
      </c>
      <c r="S101" s="22">
        <f t="shared" si="27"/>
        <v>45469.051539558815</v>
      </c>
    </row>
    <row r="102" spans="2:19">
      <c r="B102" s="12">
        <f t="shared" si="28"/>
        <v>172</v>
      </c>
      <c r="C102" s="7">
        <f t="shared" si="23"/>
        <v>68</v>
      </c>
      <c r="D102" s="13">
        <f t="shared" si="24"/>
        <v>86500</v>
      </c>
      <c r="E102" s="8">
        <f t="shared" si="25"/>
        <v>86500</v>
      </c>
      <c r="F102" s="13">
        <f t="shared" si="17"/>
        <v>1365</v>
      </c>
      <c r="G102" s="8">
        <f t="shared" si="18"/>
        <v>1418.9</v>
      </c>
      <c r="H102" s="13">
        <f t="shared" si="29"/>
        <v>500</v>
      </c>
      <c r="I102" s="8">
        <f t="shared" si="19"/>
        <v>500</v>
      </c>
      <c r="J102" s="13">
        <f t="shared" si="20"/>
        <v>865</v>
      </c>
      <c r="K102" s="8">
        <f t="shared" si="21"/>
        <v>865</v>
      </c>
      <c r="M102" s="12">
        <f t="shared" ref="M102:M165" si="33">M101-1</f>
        <v>172</v>
      </c>
      <c r="N102" s="7">
        <f t="shared" si="30"/>
        <v>68</v>
      </c>
      <c r="O102" s="26">
        <f t="shared" si="22"/>
        <v>368.90000000000009</v>
      </c>
      <c r="P102" s="8">
        <f t="shared" si="31"/>
        <v>275.02770923735289</v>
      </c>
      <c r="Q102" s="8">
        <f t="shared" si="32"/>
        <v>46112.979248796168</v>
      </c>
      <c r="R102" s="12">
        <f t="shared" si="26"/>
        <v>1</v>
      </c>
      <c r="S102" s="22">
        <f t="shared" si="27"/>
        <v>46112.979248796168</v>
      </c>
    </row>
    <row r="103" spans="2:19">
      <c r="B103" s="12">
        <f t="shared" si="28"/>
        <v>171</v>
      </c>
      <c r="C103" s="7">
        <f t="shared" si="23"/>
        <v>69</v>
      </c>
      <c r="D103" s="13">
        <f t="shared" si="24"/>
        <v>86000</v>
      </c>
      <c r="E103" s="8">
        <f t="shared" si="25"/>
        <v>86000</v>
      </c>
      <c r="F103" s="13">
        <f t="shared" si="17"/>
        <v>1360</v>
      </c>
      <c r="G103" s="8">
        <f t="shared" si="18"/>
        <v>1413.9</v>
      </c>
      <c r="H103" s="13">
        <f t="shared" si="29"/>
        <v>500</v>
      </c>
      <c r="I103" s="8">
        <f t="shared" si="19"/>
        <v>500</v>
      </c>
      <c r="J103" s="13">
        <f t="shared" si="20"/>
        <v>860</v>
      </c>
      <c r="K103" s="8">
        <f t="shared" si="21"/>
        <v>860</v>
      </c>
      <c r="M103" s="12">
        <f t="shared" si="33"/>
        <v>171</v>
      </c>
      <c r="N103" s="7">
        <f t="shared" si="30"/>
        <v>69</v>
      </c>
      <c r="O103" s="26">
        <f t="shared" si="22"/>
        <v>363.90000000000009</v>
      </c>
      <c r="P103" s="8">
        <f t="shared" si="31"/>
        <v>278.861275492777</v>
      </c>
      <c r="Q103" s="8">
        <f t="shared" si="32"/>
        <v>46755.740524288944</v>
      </c>
      <c r="R103" s="12">
        <f t="shared" si="26"/>
        <v>1</v>
      </c>
      <c r="S103" s="22">
        <f t="shared" si="27"/>
        <v>46755.740524288944</v>
      </c>
    </row>
    <row r="104" spans="2:19">
      <c r="B104" s="12">
        <f t="shared" si="28"/>
        <v>170</v>
      </c>
      <c r="C104" s="7">
        <f t="shared" si="23"/>
        <v>70</v>
      </c>
      <c r="D104" s="13">
        <f t="shared" si="24"/>
        <v>85500</v>
      </c>
      <c r="E104" s="8">
        <f t="shared" si="25"/>
        <v>85500</v>
      </c>
      <c r="F104" s="13">
        <f t="shared" si="17"/>
        <v>1355</v>
      </c>
      <c r="G104" s="8">
        <f t="shared" si="18"/>
        <v>1408.9</v>
      </c>
      <c r="H104" s="13">
        <f t="shared" si="29"/>
        <v>500</v>
      </c>
      <c r="I104" s="8">
        <f t="shared" si="19"/>
        <v>500</v>
      </c>
      <c r="J104" s="13">
        <f t="shared" si="20"/>
        <v>855</v>
      </c>
      <c r="K104" s="8">
        <f t="shared" si="21"/>
        <v>855</v>
      </c>
      <c r="M104" s="12">
        <f t="shared" si="33"/>
        <v>170</v>
      </c>
      <c r="N104" s="7">
        <f t="shared" si="30"/>
        <v>70</v>
      </c>
      <c r="O104" s="26">
        <f t="shared" si="22"/>
        <v>358.90000000000009</v>
      </c>
      <c r="P104" s="8">
        <f t="shared" si="31"/>
        <v>282.68784314573367</v>
      </c>
      <c r="Q104" s="8">
        <f t="shared" si="32"/>
        <v>47397.328367434682</v>
      </c>
      <c r="R104" s="12">
        <f t="shared" si="26"/>
        <v>1</v>
      </c>
      <c r="S104" s="22">
        <f t="shared" si="27"/>
        <v>47397.328367434682</v>
      </c>
    </row>
    <row r="105" spans="2:19">
      <c r="B105" s="12">
        <f t="shared" si="28"/>
        <v>169</v>
      </c>
      <c r="C105" s="7">
        <f t="shared" si="23"/>
        <v>71</v>
      </c>
      <c r="D105" s="13">
        <f t="shared" si="24"/>
        <v>85000</v>
      </c>
      <c r="E105" s="8">
        <f t="shared" si="25"/>
        <v>85000</v>
      </c>
      <c r="F105" s="13">
        <f t="shared" si="17"/>
        <v>1350</v>
      </c>
      <c r="G105" s="8">
        <f t="shared" si="18"/>
        <v>1403.9</v>
      </c>
      <c r="H105" s="13">
        <f t="shared" si="29"/>
        <v>500</v>
      </c>
      <c r="I105" s="8">
        <f t="shared" si="19"/>
        <v>500</v>
      </c>
      <c r="J105" s="13">
        <f t="shared" si="20"/>
        <v>850</v>
      </c>
      <c r="K105" s="8">
        <f t="shared" si="21"/>
        <v>850</v>
      </c>
      <c r="M105" s="12">
        <f t="shared" si="33"/>
        <v>169</v>
      </c>
      <c r="N105" s="7">
        <f t="shared" si="30"/>
        <v>71</v>
      </c>
      <c r="O105" s="26">
        <f t="shared" si="22"/>
        <v>353.90000000000009</v>
      </c>
      <c r="P105" s="8">
        <f t="shared" si="31"/>
        <v>286.50737020460809</v>
      </c>
      <c r="Q105" s="8">
        <f t="shared" si="32"/>
        <v>48037.73573763929</v>
      </c>
      <c r="R105" s="12">
        <f t="shared" si="26"/>
        <v>1</v>
      </c>
      <c r="S105" s="22">
        <f t="shared" si="27"/>
        <v>48037.73573763929</v>
      </c>
    </row>
    <row r="106" spans="2:19">
      <c r="B106" s="12">
        <f t="shared" si="28"/>
        <v>168</v>
      </c>
      <c r="C106" s="7">
        <f t="shared" si="23"/>
        <v>72</v>
      </c>
      <c r="D106" s="13">
        <f t="shared" si="24"/>
        <v>84500</v>
      </c>
      <c r="E106" s="8">
        <f t="shared" si="25"/>
        <v>84500</v>
      </c>
      <c r="F106" s="13">
        <f t="shared" si="17"/>
        <v>1345</v>
      </c>
      <c r="G106" s="8">
        <f t="shared" si="18"/>
        <v>1398.9</v>
      </c>
      <c r="H106" s="13">
        <f t="shared" si="29"/>
        <v>500</v>
      </c>
      <c r="I106" s="8">
        <f t="shared" si="19"/>
        <v>500</v>
      </c>
      <c r="J106" s="13">
        <f t="shared" si="20"/>
        <v>845</v>
      </c>
      <c r="K106" s="8">
        <f t="shared" si="21"/>
        <v>845</v>
      </c>
      <c r="M106" s="12">
        <f t="shared" si="33"/>
        <v>168</v>
      </c>
      <c r="N106" s="7">
        <f t="shared" si="30"/>
        <v>72</v>
      </c>
      <c r="O106" s="26">
        <f t="shared" si="22"/>
        <v>348.90000000000009</v>
      </c>
      <c r="P106" s="8">
        <f t="shared" si="31"/>
        <v>290.31981442583577</v>
      </c>
      <c r="Q106" s="8">
        <f t="shared" si="32"/>
        <v>48676.955552065127</v>
      </c>
      <c r="R106" s="12">
        <f t="shared" si="26"/>
        <v>1</v>
      </c>
      <c r="S106" s="22">
        <f t="shared" si="27"/>
        <v>48676.955552065127</v>
      </c>
    </row>
    <row r="107" spans="2:19">
      <c r="B107" s="12">
        <f t="shared" si="28"/>
        <v>167</v>
      </c>
      <c r="C107" s="7">
        <f t="shared" si="23"/>
        <v>73</v>
      </c>
      <c r="D107" s="13">
        <f t="shared" si="24"/>
        <v>84000</v>
      </c>
      <c r="E107" s="8">
        <f t="shared" si="25"/>
        <v>84000</v>
      </c>
      <c r="F107" s="13">
        <f t="shared" si="17"/>
        <v>1340</v>
      </c>
      <c r="G107" s="8">
        <f t="shared" si="18"/>
        <v>1393.9</v>
      </c>
      <c r="H107" s="13">
        <f t="shared" si="29"/>
        <v>500</v>
      </c>
      <c r="I107" s="8">
        <f t="shared" si="19"/>
        <v>500</v>
      </c>
      <c r="J107" s="13">
        <f t="shared" si="20"/>
        <v>840</v>
      </c>
      <c r="K107" s="8">
        <f t="shared" si="21"/>
        <v>840</v>
      </c>
      <c r="M107" s="12">
        <f t="shared" si="33"/>
        <v>167</v>
      </c>
      <c r="N107" s="7">
        <f t="shared" si="30"/>
        <v>73</v>
      </c>
      <c r="O107" s="26">
        <f t="shared" si="22"/>
        <v>343.90000000000009</v>
      </c>
      <c r="P107" s="8">
        <f t="shared" si="31"/>
        <v>294.1251333123908</v>
      </c>
      <c r="Q107" s="8">
        <f t="shared" si="32"/>
        <v>49314.980685377515</v>
      </c>
      <c r="R107" s="12">
        <f t="shared" si="26"/>
        <v>1</v>
      </c>
      <c r="S107" s="22">
        <f t="shared" si="27"/>
        <v>49314.980685377515</v>
      </c>
    </row>
    <row r="108" spans="2:19">
      <c r="B108" s="12">
        <f t="shared" si="28"/>
        <v>166</v>
      </c>
      <c r="C108" s="7">
        <f t="shared" si="23"/>
        <v>74</v>
      </c>
      <c r="D108" s="13">
        <f t="shared" si="24"/>
        <v>83500</v>
      </c>
      <c r="E108" s="8">
        <f t="shared" si="25"/>
        <v>83500</v>
      </c>
      <c r="F108" s="13">
        <f t="shared" si="17"/>
        <v>1335</v>
      </c>
      <c r="G108" s="8">
        <f t="shared" si="18"/>
        <v>1388.9</v>
      </c>
      <c r="H108" s="13">
        <f t="shared" si="29"/>
        <v>500</v>
      </c>
      <c r="I108" s="8">
        <f t="shared" si="19"/>
        <v>500</v>
      </c>
      <c r="J108" s="13">
        <f t="shared" si="20"/>
        <v>835</v>
      </c>
      <c r="K108" s="8">
        <f t="shared" si="21"/>
        <v>835</v>
      </c>
      <c r="M108" s="12">
        <f t="shared" si="33"/>
        <v>166</v>
      </c>
      <c r="N108" s="7">
        <f t="shared" si="30"/>
        <v>74</v>
      </c>
      <c r="O108" s="26">
        <f t="shared" si="22"/>
        <v>338.90000000000009</v>
      </c>
      <c r="P108" s="8">
        <f t="shared" si="31"/>
        <v>297.92328411226509</v>
      </c>
      <c r="Q108" s="8">
        <f t="shared" si="32"/>
        <v>49951.803969489782</v>
      </c>
      <c r="R108" s="12">
        <f t="shared" si="26"/>
        <v>1</v>
      </c>
      <c r="S108" s="22">
        <f t="shared" si="27"/>
        <v>49951.803969489782</v>
      </c>
    </row>
    <row r="109" spans="2:19">
      <c r="B109" s="12">
        <f t="shared" si="28"/>
        <v>165</v>
      </c>
      <c r="C109" s="7">
        <f t="shared" si="23"/>
        <v>75</v>
      </c>
      <c r="D109" s="13">
        <f t="shared" si="24"/>
        <v>83000</v>
      </c>
      <c r="E109" s="8">
        <f t="shared" si="25"/>
        <v>83000</v>
      </c>
      <c r="F109" s="13">
        <f t="shared" si="17"/>
        <v>1330</v>
      </c>
      <c r="G109" s="8">
        <f t="shared" si="18"/>
        <v>1383.9</v>
      </c>
      <c r="H109" s="13">
        <f t="shared" si="29"/>
        <v>500</v>
      </c>
      <c r="I109" s="8">
        <f t="shared" si="19"/>
        <v>500</v>
      </c>
      <c r="J109" s="13">
        <f t="shared" si="20"/>
        <v>830</v>
      </c>
      <c r="K109" s="8">
        <f t="shared" si="21"/>
        <v>830</v>
      </c>
      <c r="M109" s="12">
        <f t="shared" si="33"/>
        <v>165</v>
      </c>
      <c r="N109" s="7">
        <f t="shared" si="30"/>
        <v>75</v>
      </c>
      <c r="O109" s="26">
        <f t="shared" si="22"/>
        <v>333.90000000000009</v>
      </c>
      <c r="P109" s="8">
        <f t="shared" si="31"/>
        <v>301.71422381693873</v>
      </c>
      <c r="Q109" s="8">
        <f t="shared" si="32"/>
        <v>50587.418193306723</v>
      </c>
      <c r="R109" s="12">
        <f t="shared" si="26"/>
        <v>1</v>
      </c>
      <c r="S109" s="22">
        <f t="shared" si="27"/>
        <v>50587.418193306723</v>
      </c>
    </row>
    <row r="110" spans="2:19">
      <c r="B110" s="12">
        <f t="shared" si="28"/>
        <v>164</v>
      </c>
      <c r="C110" s="7">
        <f t="shared" si="23"/>
        <v>76</v>
      </c>
      <c r="D110" s="13">
        <f t="shared" si="24"/>
        <v>82500</v>
      </c>
      <c r="E110" s="8">
        <f t="shared" si="25"/>
        <v>82500</v>
      </c>
      <c r="F110" s="13">
        <f t="shared" si="17"/>
        <v>1325</v>
      </c>
      <c r="G110" s="8">
        <f t="shared" si="18"/>
        <v>1378.9</v>
      </c>
      <c r="H110" s="13">
        <f t="shared" si="29"/>
        <v>500</v>
      </c>
      <c r="I110" s="8">
        <f t="shared" si="19"/>
        <v>500</v>
      </c>
      <c r="J110" s="13">
        <f t="shared" si="20"/>
        <v>825</v>
      </c>
      <c r="K110" s="8">
        <f t="shared" si="21"/>
        <v>825</v>
      </c>
      <c r="M110" s="12">
        <f t="shared" si="33"/>
        <v>164</v>
      </c>
      <c r="N110" s="7">
        <f t="shared" si="30"/>
        <v>76</v>
      </c>
      <c r="O110" s="26">
        <f t="shared" si="22"/>
        <v>328.90000000000009</v>
      </c>
      <c r="P110" s="8">
        <f t="shared" si="31"/>
        <v>305.49790915984033</v>
      </c>
      <c r="Q110" s="8">
        <f t="shared" si="32"/>
        <v>51221.816102466568</v>
      </c>
      <c r="R110" s="12">
        <f t="shared" si="26"/>
        <v>1</v>
      </c>
      <c r="S110" s="22">
        <f t="shared" si="27"/>
        <v>51221.816102466568</v>
      </c>
    </row>
    <row r="111" spans="2:19">
      <c r="B111" s="12">
        <f t="shared" si="28"/>
        <v>163</v>
      </c>
      <c r="C111" s="7">
        <f t="shared" si="23"/>
        <v>77</v>
      </c>
      <c r="D111" s="13">
        <f t="shared" si="24"/>
        <v>82000</v>
      </c>
      <c r="E111" s="8">
        <f t="shared" si="25"/>
        <v>82000</v>
      </c>
      <c r="F111" s="13">
        <f t="shared" si="17"/>
        <v>1320</v>
      </c>
      <c r="G111" s="8">
        <f t="shared" si="18"/>
        <v>1373.9</v>
      </c>
      <c r="H111" s="13">
        <f t="shared" si="29"/>
        <v>500</v>
      </c>
      <c r="I111" s="8">
        <f t="shared" si="19"/>
        <v>500</v>
      </c>
      <c r="J111" s="13">
        <f t="shared" si="20"/>
        <v>820</v>
      </c>
      <c r="K111" s="8">
        <f t="shared" si="21"/>
        <v>820</v>
      </c>
      <c r="M111" s="12">
        <f t="shared" si="33"/>
        <v>163</v>
      </c>
      <c r="N111" s="7">
        <f t="shared" si="30"/>
        <v>77</v>
      </c>
      <c r="O111" s="26">
        <f t="shared" si="22"/>
        <v>323.90000000000009</v>
      </c>
      <c r="P111" s="8">
        <f t="shared" si="31"/>
        <v>309.27429661479943</v>
      </c>
      <c r="Q111" s="8">
        <f t="shared" si="32"/>
        <v>51854.990399081369</v>
      </c>
      <c r="R111" s="12">
        <f t="shared" si="26"/>
        <v>1</v>
      </c>
      <c r="S111" s="22">
        <f t="shared" si="27"/>
        <v>51854.990399081369</v>
      </c>
    </row>
    <row r="112" spans="2:19">
      <c r="B112" s="12">
        <f t="shared" si="28"/>
        <v>162</v>
      </c>
      <c r="C112" s="7">
        <f t="shared" si="23"/>
        <v>78</v>
      </c>
      <c r="D112" s="13">
        <f t="shared" si="24"/>
        <v>81500</v>
      </c>
      <c r="E112" s="8">
        <f t="shared" si="25"/>
        <v>81500</v>
      </c>
      <c r="F112" s="13">
        <f t="shared" si="17"/>
        <v>1315</v>
      </c>
      <c r="G112" s="8">
        <f t="shared" si="18"/>
        <v>1368.9</v>
      </c>
      <c r="H112" s="13">
        <f t="shared" si="29"/>
        <v>500</v>
      </c>
      <c r="I112" s="8">
        <f t="shared" si="19"/>
        <v>500</v>
      </c>
      <c r="J112" s="13">
        <f t="shared" si="20"/>
        <v>815</v>
      </c>
      <c r="K112" s="8">
        <f t="shared" si="21"/>
        <v>815</v>
      </c>
      <c r="M112" s="12">
        <f t="shared" si="33"/>
        <v>162</v>
      </c>
      <c r="N112" s="7">
        <f t="shared" si="30"/>
        <v>78</v>
      </c>
      <c r="O112" s="26">
        <f t="shared" si="22"/>
        <v>318.90000000000009</v>
      </c>
      <c r="P112" s="8">
        <f t="shared" si="31"/>
        <v>313.04334239448821</v>
      </c>
      <c r="Q112" s="8">
        <f t="shared" si="32"/>
        <v>52486.933741475856</v>
      </c>
      <c r="R112" s="12">
        <f t="shared" si="26"/>
        <v>1</v>
      </c>
      <c r="S112" s="22">
        <f t="shared" si="27"/>
        <v>52486.933741475856</v>
      </c>
    </row>
    <row r="113" spans="2:19">
      <c r="B113" s="12">
        <f t="shared" si="28"/>
        <v>161</v>
      </c>
      <c r="C113" s="7">
        <f t="shared" si="23"/>
        <v>79</v>
      </c>
      <c r="D113" s="13">
        <f t="shared" si="24"/>
        <v>81000</v>
      </c>
      <c r="E113" s="8">
        <f t="shared" si="25"/>
        <v>81000</v>
      </c>
      <c r="F113" s="13">
        <f t="shared" si="17"/>
        <v>1310</v>
      </c>
      <c r="G113" s="8">
        <f t="shared" si="18"/>
        <v>1363.9</v>
      </c>
      <c r="H113" s="13">
        <f t="shared" si="29"/>
        <v>500</v>
      </c>
      <c r="I113" s="8">
        <f t="shared" si="19"/>
        <v>500</v>
      </c>
      <c r="J113" s="13">
        <f t="shared" si="20"/>
        <v>810</v>
      </c>
      <c r="K113" s="8">
        <f t="shared" si="21"/>
        <v>810</v>
      </c>
      <c r="M113" s="12">
        <f t="shared" si="33"/>
        <v>161</v>
      </c>
      <c r="N113" s="7">
        <f t="shared" si="30"/>
        <v>79</v>
      </c>
      <c r="O113" s="26">
        <f t="shared" si="22"/>
        <v>313.90000000000009</v>
      </c>
      <c r="P113" s="8">
        <f t="shared" si="31"/>
        <v>316.80500244885513</v>
      </c>
      <c r="Q113" s="8">
        <f t="shared" si="32"/>
        <v>53117.638743924712</v>
      </c>
      <c r="R113" s="12">
        <f t="shared" si="26"/>
        <v>1</v>
      </c>
      <c r="S113" s="22">
        <f t="shared" si="27"/>
        <v>53117.638743924712</v>
      </c>
    </row>
    <row r="114" spans="2:19">
      <c r="B114" s="12">
        <f t="shared" si="28"/>
        <v>160</v>
      </c>
      <c r="C114" s="7">
        <f t="shared" si="23"/>
        <v>80</v>
      </c>
      <c r="D114" s="13">
        <f t="shared" si="24"/>
        <v>80500</v>
      </c>
      <c r="E114" s="8">
        <f t="shared" si="25"/>
        <v>80500</v>
      </c>
      <c r="F114" s="13">
        <f t="shared" si="17"/>
        <v>1305</v>
      </c>
      <c r="G114" s="8">
        <f t="shared" si="18"/>
        <v>1358.9</v>
      </c>
      <c r="H114" s="13">
        <f t="shared" si="29"/>
        <v>500</v>
      </c>
      <c r="I114" s="8">
        <f t="shared" si="19"/>
        <v>500</v>
      </c>
      <c r="J114" s="13">
        <f t="shared" si="20"/>
        <v>805</v>
      </c>
      <c r="K114" s="8">
        <f t="shared" si="21"/>
        <v>805</v>
      </c>
      <c r="M114" s="12">
        <f t="shared" si="33"/>
        <v>160</v>
      </c>
      <c r="N114" s="7">
        <f t="shared" si="30"/>
        <v>80</v>
      </c>
      <c r="O114" s="26">
        <f t="shared" si="22"/>
        <v>308.90000000000009</v>
      </c>
      <c r="P114" s="8">
        <f t="shared" si="31"/>
        <v>320.55923246354831</v>
      </c>
      <c r="Q114" s="8">
        <f t="shared" si="32"/>
        <v>53747.097976388264</v>
      </c>
      <c r="R114" s="12">
        <f t="shared" si="26"/>
        <v>1</v>
      </c>
      <c r="S114" s="22">
        <f t="shared" si="27"/>
        <v>53747.097976388264</v>
      </c>
    </row>
    <row r="115" spans="2:19">
      <c r="B115" s="12">
        <f t="shared" si="28"/>
        <v>159</v>
      </c>
      <c r="C115" s="7">
        <f t="shared" si="23"/>
        <v>81</v>
      </c>
      <c r="D115" s="13">
        <f t="shared" si="24"/>
        <v>80000</v>
      </c>
      <c r="E115" s="8">
        <f t="shared" si="25"/>
        <v>80000</v>
      </c>
      <c r="F115" s="13">
        <f t="shared" si="17"/>
        <v>1300</v>
      </c>
      <c r="G115" s="8">
        <f t="shared" si="18"/>
        <v>1353.9</v>
      </c>
      <c r="H115" s="13">
        <f t="shared" si="29"/>
        <v>500</v>
      </c>
      <c r="I115" s="8">
        <f t="shared" si="19"/>
        <v>500</v>
      </c>
      <c r="J115" s="13">
        <f t="shared" si="20"/>
        <v>800</v>
      </c>
      <c r="K115" s="8">
        <f t="shared" si="21"/>
        <v>800</v>
      </c>
      <c r="M115" s="12">
        <f t="shared" si="33"/>
        <v>159</v>
      </c>
      <c r="N115" s="7">
        <f t="shared" si="30"/>
        <v>81</v>
      </c>
      <c r="O115" s="26">
        <f t="shared" si="22"/>
        <v>303.90000000000009</v>
      </c>
      <c r="P115" s="8">
        <f t="shared" si="31"/>
        <v>324.30598785832962</v>
      </c>
      <c r="Q115" s="8">
        <f t="shared" si="32"/>
        <v>54375.303964246596</v>
      </c>
      <c r="R115" s="12">
        <f t="shared" si="26"/>
        <v>1</v>
      </c>
      <c r="S115" s="22">
        <f t="shared" si="27"/>
        <v>54375.303964246596</v>
      </c>
    </row>
    <row r="116" spans="2:19">
      <c r="B116" s="12">
        <f t="shared" si="28"/>
        <v>158</v>
      </c>
      <c r="C116" s="7">
        <f t="shared" si="23"/>
        <v>82</v>
      </c>
      <c r="D116" s="13">
        <f t="shared" si="24"/>
        <v>79500</v>
      </c>
      <c r="E116" s="8">
        <f t="shared" si="25"/>
        <v>79500</v>
      </c>
      <c r="F116" s="13">
        <f t="shared" si="17"/>
        <v>1295</v>
      </c>
      <c r="G116" s="8">
        <f t="shared" si="18"/>
        <v>1348.9</v>
      </c>
      <c r="H116" s="13">
        <f t="shared" si="29"/>
        <v>500</v>
      </c>
      <c r="I116" s="8">
        <f t="shared" si="19"/>
        <v>500</v>
      </c>
      <c r="J116" s="13">
        <f t="shared" si="20"/>
        <v>795</v>
      </c>
      <c r="K116" s="8">
        <f t="shared" si="21"/>
        <v>795</v>
      </c>
      <c r="M116" s="12">
        <f t="shared" si="33"/>
        <v>158</v>
      </c>
      <c r="N116" s="7">
        <f t="shared" si="30"/>
        <v>82</v>
      </c>
      <c r="O116" s="26">
        <f t="shared" si="22"/>
        <v>298.90000000000009</v>
      </c>
      <c r="P116" s="8">
        <f t="shared" si="31"/>
        <v>328.04522378547961</v>
      </c>
      <c r="Q116" s="8">
        <f t="shared" si="32"/>
        <v>55002.249188032074</v>
      </c>
      <c r="R116" s="12">
        <f t="shared" si="26"/>
        <v>1</v>
      </c>
      <c r="S116" s="22">
        <f t="shared" si="27"/>
        <v>55002.249188032074</v>
      </c>
    </row>
    <row r="117" spans="2:19">
      <c r="B117" s="12">
        <f t="shared" si="28"/>
        <v>157</v>
      </c>
      <c r="C117" s="7">
        <f t="shared" si="23"/>
        <v>83</v>
      </c>
      <c r="D117" s="13">
        <f t="shared" si="24"/>
        <v>79000</v>
      </c>
      <c r="E117" s="8">
        <f t="shared" si="25"/>
        <v>79000</v>
      </c>
      <c r="F117" s="13">
        <f t="shared" si="17"/>
        <v>1290</v>
      </c>
      <c r="G117" s="8">
        <f t="shared" si="18"/>
        <v>1343.9</v>
      </c>
      <c r="H117" s="13">
        <f t="shared" si="29"/>
        <v>500</v>
      </c>
      <c r="I117" s="8">
        <f t="shared" si="19"/>
        <v>500</v>
      </c>
      <c r="J117" s="13">
        <f t="shared" si="20"/>
        <v>790</v>
      </c>
      <c r="K117" s="8">
        <f t="shared" si="21"/>
        <v>790</v>
      </c>
      <c r="M117" s="12">
        <f t="shared" si="33"/>
        <v>157</v>
      </c>
      <c r="N117" s="7">
        <f t="shared" si="30"/>
        <v>83</v>
      </c>
      <c r="O117" s="26">
        <f t="shared" si="22"/>
        <v>293.90000000000009</v>
      </c>
      <c r="P117" s="8">
        <f t="shared" si="31"/>
        <v>331.77689512819245</v>
      </c>
      <c r="Q117" s="8">
        <f t="shared" si="32"/>
        <v>55627.926083160266</v>
      </c>
      <c r="R117" s="12">
        <f t="shared" si="26"/>
        <v>1</v>
      </c>
      <c r="S117" s="22">
        <f t="shared" si="27"/>
        <v>55627.926083160266</v>
      </c>
    </row>
    <row r="118" spans="2:19">
      <c r="B118" s="12">
        <f t="shared" si="28"/>
        <v>156</v>
      </c>
      <c r="C118" s="7">
        <f t="shared" si="23"/>
        <v>84</v>
      </c>
      <c r="D118" s="13">
        <f t="shared" si="24"/>
        <v>78500</v>
      </c>
      <c r="E118" s="8">
        <f t="shared" si="25"/>
        <v>78500</v>
      </c>
      <c r="F118" s="13">
        <f t="shared" si="17"/>
        <v>1285</v>
      </c>
      <c r="G118" s="8">
        <f t="shared" si="18"/>
        <v>1338.9</v>
      </c>
      <c r="H118" s="13">
        <f t="shared" si="29"/>
        <v>500</v>
      </c>
      <c r="I118" s="8">
        <f t="shared" si="19"/>
        <v>500</v>
      </c>
      <c r="J118" s="13">
        <f t="shared" si="20"/>
        <v>785</v>
      </c>
      <c r="K118" s="8">
        <f t="shared" si="21"/>
        <v>785</v>
      </c>
      <c r="M118" s="12">
        <f t="shared" si="33"/>
        <v>156</v>
      </c>
      <c r="N118" s="7">
        <f t="shared" si="30"/>
        <v>84</v>
      </c>
      <c r="O118" s="26">
        <f t="shared" si="22"/>
        <v>288.90000000000009</v>
      </c>
      <c r="P118" s="8">
        <f t="shared" si="31"/>
        <v>335.50095649896161</v>
      </c>
      <c r="Q118" s="8">
        <f t="shared" si="32"/>
        <v>56252.327039659227</v>
      </c>
      <c r="R118" s="12">
        <f t="shared" si="26"/>
        <v>1</v>
      </c>
      <c r="S118" s="22">
        <f t="shared" si="27"/>
        <v>56252.327039659227</v>
      </c>
    </row>
    <row r="119" spans="2:19">
      <c r="B119" s="12">
        <f t="shared" si="28"/>
        <v>155</v>
      </c>
      <c r="C119" s="7">
        <f t="shared" si="23"/>
        <v>85</v>
      </c>
      <c r="D119" s="13">
        <f t="shared" si="24"/>
        <v>78000</v>
      </c>
      <c r="E119" s="8">
        <f t="shared" si="25"/>
        <v>78000</v>
      </c>
      <c r="F119" s="13">
        <f t="shared" si="17"/>
        <v>1280</v>
      </c>
      <c r="G119" s="8">
        <f t="shared" si="18"/>
        <v>1333.9</v>
      </c>
      <c r="H119" s="13">
        <f t="shared" si="29"/>
        <v>500</v>
      </c>
      <c r="I119" s="8">
        <f t="shared" si="19"/>
        <v>500</v>
      </c>
      <c r="J119" s="13">
        <f t="shared" si="20"/>
        <v>780</v>
      </c>
      <c r="K119" s="8">
        <f t="shared" si="21"/>
        <v>780</v>
      </c>
      <c r="M119" s="12">
        <f t="shared" si="33"/>
        <v>155</v>
      </c>
      <c r="N119" s="7">
        <f t="shared" si="30"/>
        <v>85</v>
      </c>
      <c r="O119" s="26">
        <f t="shared" si="22"/>
        <v>283.90000000000009</v>
      </c>
      <c r="P119" s="8">
        <f t="shared" si="31"/>
        <v>339.2173622379554</v>
      </c>
      <c r="Q119" s="8">
        <f t="shared" si="32"/>
        <v>56875.444401897184</v>
      </c>
      <c r="R119" s="12">
        <f t="shared" si="26"/>
        <v>1</v>
      </c>
      <c r="S119" s="22">
        <f t="shared" si="27"/>
        <v>56875.444401897184</v>
      </c>
    </row>
    <row r="120" spans="2:19">
      <c r="B120" s="12">
        <f t="shared" si="28"/>
        <v>154</v>
      </c>
      <c r="C120" s="7">
        <f t="shared" si="23"/>
        <v>86</v>
      </c>
      <c r="D120" s="13">
        <f t="shared" si="24"/>
        <v>77500</v>
      </c>
      <c r="E120" s="8">
        <f t="shared" si="25"/>
        <v>77500</v>
      </c>
      <c r="F120" s="13">
        <f t="shared" si="17"/>
        <v>1275</v>
      </c>
      <c r="G120" s="8">
        <f t="shared" si="18"/>
        <v>1328.9</v>
      </c>
      <c r="H120" s="13">
        <f t="shared" si="29"/>
        <v>500</v>
      </c>
      <c r="I120" s="8">
        <f t="shared" si="19"/>
        <v>500</v>
      </c>
      <c r="J120" s="13">
        <f t="shared" si="20"/>
        <v>775</v>
      </c>
      <c r="K120" s="8">
        <f t="shared" si="21"/>
        <v>775</v>
      </c>
      <c r="M120" s="12">
        <f t="shared" si="33"/>
        <v>154</v>
      </c>
      <c r="N120" s="7">
        <f t="shared" si="30"/>
        <v>86</v>
      </c>
      <c r="O120" s="26">
        <f t="shared" si="22"/>
        <v>278.90000000000009</v>
      </c>
      <c r="P120" s="8">
        <f t="shared" si="31"/>
        <v>342.92606641138315</v>
      </c>
      <c r="Q120" s="8">
        <f t="shared" si="32"/>
        <v>57497.270468308569</v>
      </c>
      <c r="R120" s="12">
        <f t="shared" si="26"/>
        <v>1</v>
      </c>
      <c r="S120" s="22">
        <f t="shared" si="27"/>
        <v>57497.270468308569</v>
      </c>
    </row>
    <row r="121" spans="2:19">
      <c r="B121" s="12">
        <f t="shared" si="28"/>
        <v>153</v>
      </c>
      <c r="C121" s="7">
        <f t="shared" si="23"/>
        <v>87</v>
      </c>
      <c r="D121" s="13">
        <f t="shared" si="24"/>
        <v>77000</v>
      </c>
      <c r="E121" s="8">
        <f t="shared" si="25"/>
        <v>77000</v>
      </c>
      <c r="F121" s="13">
        <f t="shared" si="17"/>
        <v>1270</v>
      </c>
      <c r="G121" s="8">
        <f t="shared" si="18"/>
        <v>1323.9</v>
      </c>
      <c r="H121" s="13">
        <f t="shared" si="29"/>
        <v>500</v>
      </c>
      <c r="I121" s="8">
        <f t="shared" si="19"/>
        <v>500</v>
      </c>
      <c r="J121" s="13">
        <f t="shared" si="20"/>
        <v>770</v>
      </c>
      <c r="K121" s="8">
        <f t="shared" si="21"/>
        <v>770</v>
      </c>
      <c r="M121" s="12">
        <f t="shared" si="33"/>
        <v>153</v>
      </c>
      <c r="N121" s="7">
        <f t="shared" si="30"/>
        <v>87</v>
      </c>
      <c r="O121" s="26">
        <f t="shared" si="22"/>
        <v>273.90000000000009</v>
      </c>
      <c r="P121" s="8">
        <f t="shared" si="31"/>
        <v>346.62702280985144</v>
      </c>
      <c r="Q121" s="8">
        <f t="shared" si="32"/>
        <v>58117.797491118421</v>
      </c>
      <c r="R121" s="12">
        <f t="shared" si="26"/>
        <v>1</v>
      </c>
      <c r="S121" s="22">
        <f t="shared" si="27"/>
        <v>58117.797491118421</v>
      </c>
    </row>
    <row r="122" spans="2:19">
      <c r="B122" s="12">
        <f t="shared" si="28"/>
        <v>152</v>
      </c>
      <c r="C122" s="7">
        <f t="shared" si="23"/>
        <v>88</v>
      </c>
      <c r="D122" s="13">
        <f t="shared" si="24"/>
        <v>76500</v>
      </c>
      <c r="E122" s="8">
        <f t="shared" si="25"/>
        <v>76500</v>
      </c>
      <c r="F122" s="13">
        <f t="shared" si="17"/>
        <v>1265</v>
      </c>
      <c r="G122" s="8">
        <f t="shared" si="18"/>
        <v>1318.9</v>
      </c>
      <c r="H122" s="13">
        <f t="shared" si="29"/>
        <v>500</v>
      </c>
      <c r="I122" s="8">
        <f t="shared" si="19"/>
        <v>500</v>
      </c>
      <c r="J122" s="13">
        <f t="shared" si="20"/>
        <v>765</v>
      </c>
      <c r="K122" s="8">
        <f t="shared" si="21"/>
        <v>765</v>
      </c>
      <c r="M122" s="12">
        <f t="shared" si="33"/>
        <v>152</v>
      </c>
      <c r="N122" s="7">
        <f t="shared" si="30"/>
        <v>88</v>
      </c>
      <c r="O122" s="26">
        <f t="shared" si="22"/>
        <v>268.90000000000009</v>
      </c>
      <c r="P122" s="8">
        <f t="shared" si="31"/>
        <v>350.32018494671053</v>
      </c>
      <c r="Q122" s="8">
        <f t="shared" si="32"/>
        <v>58737.01767606513</v>
      </c>
      <c r="R122" s="12">
        <f t="shared" si="26"/>
        <v>1</v>
      </c>
      <c r="S122" s="22">
        <f t="shared" si="27"/>
        <v>58737.01767606513</v>
      </c>
    </row>
    <row r="123" spans="2:19">
      <c r="B123" s="12">
        <f t="shared" si="28"/>
        <v>151</v>
      </c>
      <c r="C123" s="7">
        <f t="shared" si="23"/>
        <v>89</v>
      </c>
      <c r="D123" s="13">
        <f t="shared" si="24"/>
        <v>76000</v>
      </c>
      <c r="E123" s="8">
        <f t="shared" si="25"/>
        <v>76000</v>
      </c>
      <c r="F123" s="13">
        <f t="shared" si="17"/>
        <v>1260</v>
      </c>
      <c r="G123" s="8">
        <f t="shared" si="18"/>
        <v>1313.9</v>
      </c>
      <c r="H123" s="13">
        <f t="shared" si="29"/>
        <v>500</v>
      </c>
      <c r="I123" s="8">
        <f t="shared" si="19"/>
        <v>500</v>
      </c>
      <c r="J123" s="13">
        <f t="shared" si="20"/>
        <v>760</v>
      </c>
      <c r="K123" s="8">
        <f t="shared" si="21"/>
        <v>760</v>
      </c>
      <c r="M123" s="12">
        <f t="shared" si="33"/>
        <v>151</v>
      </c>
      <c r="N123" s="7">
        <f t="shared" si="30"/>
        <v>89</v>
      </c>
      <c r="O123" s="26">
        <f t="shared" si="22"/>
        <v>263.90000000000009</v>
      </c>
      <c r="P123" s="8">
        <f t="shared" si="31"/>
        <v>354.0055060563908</v>
      </c>
      <c r="Q123" s="8">
        <f t="shared" si="32"/>
        <v>59354.923182121522</v>
      </c>
      <c r="R123" s="12">
        <f t="shared" si="26"/>
        <v>1</v>
      </c>
      <c r="S123" s="22">
        <f t="shared" si="27"/>
        <v>59354.923182121522</v>
      </c>
    </row>
    <row r="124" spans="2:19">
      <c r="B124" s="12">
        <f t="shared" si="28"/>
        <v>150</v>
      </c>
      <c r="C124" s="7">
        <f t="shared" si="23"/>
        <v>90</v>
      </c>
      <c r="D124" s="13">
        <f t="shared" si="24"/>
        <v>75500</v>
      </c>
      <c r="E124" s="8">
        <f t="shared" si="25"/>
        <v>75500</v>
      </c>
      <c r="F124" s="13">
        <f t="shared" si="17"/>
        <v>1255</v>
      </c>
      <c r="G124" s="8">
        <f t="shared" si="18"/>
        <v>1308.9000000000001</v>
      </c>
      <c r="H124" s="13">
        <f t="shared" si="29"/>
        <v>500</v>
      </c>
      <c r="I124" s="8">
        <f t="shared" si="19"/>
        <v>500</v>
      </c>
      <c r="J124" s="13">
        <f t="shared" si="20"/>
        <v>755</v>
      </c>
      <c r="K124" s="8">
        <f t="shared" si="21"/>
        <v>755</v>
      </c>
      <c r="M124" s="12">
        <f t="shared" si="33"/>
        <v>150</v>
      </c>
      <c r="N124" s="7">
        <f t="shared" si="30"/>
        <v>90</v>
      </c>
      <c r="O124" s="26">
        <f t="shared" si="22"/>
        <v>258.90000000000009</v>
      </c>
      <c r="P124" s="8">
        <f t="shared" si="31"/>
        <v>357.68293909272916</v>
      </c>
      <c r="Q124" s="8">
        <f t="shared" si="32"/>
        <v>59971.506121214254</v>
      </c>
      <c r="R124" s="12">
        <f t="shared" si="26"/>
        <v>1</v>
      </c>
      <c r="S124" s="22">
        <f t="shared" si="27"/>
        <v>59971.506121214254</v>
      </c>
    </row>
    <row r="125" spans="2:19">
      <c r="B125" s="12">
        <f t="shared" si="28"/>
        <v>149</v>
      </c>
      <c r="C125" s="7">
        <f t="shared" si="23"/>
        <v>91</v>
      </c>
      <c r="D125" s="13">
        <f t="shared" si="24"/>
        <v>75000</v>
      </c>
      <c r="E125" s="8">
        <f t="shared" si="25"/>
        <v>75000</v>
      </c>
      <c r="F125" s="13">
        <f t="shared" si="17"/>
        <v>1250</v>
      </c>
      <c r="G125" s="8">
        <f t="shared" si="18"/>
        <v>1303.9000000000001</v>
      </c>
      <c r="H125" s="13">
        <f t="shared" si="29"/>
        <v>500</v>
      </c>
      <c r="I125" s="8">
        <f t="shared" si="19"/>
        <v>500</v>
      </c>
      <c r="J125" s="13">
        <f t="shared" si="20"/>
        <v>750</v>
      </c>
      <c r="K125" s="8">
        <f t="shared" si="21"/>
        <v>750</v>
      </c>
      <c r="M125" s="12">
        <f t="shared" si="33"/>
        <v>149</v>
      </c>
      <c r="N125" s="7">
        <f t="shared" si="30"/>
        <v>91</v>
      </c>
      <c r="O125" s="26">
        <f t="shared" si="22"/>
        <v>253.90000000000009</v>
      </c>
      <c r="P125" s="8">
        <f t="shared" si="31"/>
        <v>361.35243672728552</v>
      </c>
      <c r="Q125" s="8">
        <f t="shared" si="32"/>
        <v>60586.758557941539</v>
      </c>
      <c r="R125" s="12">
        <f t="shared" si="26"/>
        <v>1</v>
      </c>
      <c r="S125" s="22">
        <f t="shared" si="27"/>
        <v>60586.758557941539</v>
      </c>
    </row>
    <row r="126" spans="2:19">
      <c r="B126" s="12">
        <f t="shared" si="28"/>
        <v>148</v>
      </c>
      <c r="C126" s="7">
        <f t="shared" si="23"/>
        <v>92</v>
      </c>
      <c r="D126" s="13">
        <f t="shared" si="24"/>
        <v>74500</v>
      </c>
      <c r="E126" s="8">
        <f t="shared" si="25"/>
        <v>74500</v>
      </c>
      <c r="F126" s="13">
        <f t="shared" si="17"/>
        <v>1245</v>
      </c>
      <c r="G126" s="8">
        <f t="shared" si="18"/>
        <v>1298.9000000000001</v>
      </c>
      <c r="H126" s="13">
        <f t="shared" si="29"/>
        <v>500</v>
      </c>
      <c r="I126" s="8">
        <f t="shared" si="19"/>
        <v>500</v>
      </c>
      <c r="J126" s="13">
        <f t="shared" si="20"/>
        <v>745</v>
      </c>
      <c r="K126" s="8">
        <f t="shared" si="21"/>
        <v>745</v>
      </c>
      <c r="M126" s="12">
        <f t="shared" si="33"/>
        <v>148</v>
      </c>
      <c r="N126" s="7">
        <f t="shared" si="30"/>
        <v>92</v>
      </c>
      <c r="O126" s="26">
        <f t="shared" si="22"/>
        <v>248.90000000000009</v>
      </c>
      <c r="P126" s="8">
        <f t="shared" si="31"/>
        <v>365.01395134764925</v>
      </c>
      <c r="Q126" s="8">
        <f t="shared" si="32"/>
        <v>61200.672509289187</v>
      </c>
      <c r="R126" s="12">
        <f t="shared" si="26"/>
        <v>1</v>
      </c>
      <c r="S126" s="22">
        <f t="shared" si="27"/>
        <v>61200.672509289187</v>
      </c>
    </row>
    <row r="127" spans="2:19">
      <c r="B127" s="12">
        <f t="shared" si="28"/>
        <v>147</v>
      </c>
      <c r="C127" s="7">
        <f t="shared" si="23"/>
        <v>93</v>
      </c>
      <c r="D127" s="13">
        <f t="shared" si="24"/>
        <v>74000</v>
      </c>
      <c r="E127" s="8">
        <f t="shared" si="25"/>
        <v>74000</v>
      </c>
      <c r="F127" s="13">
        <f t="shared" si="17"/>
        <v>1240</v>
      </c>
      <c r="G127" s="8">
        <f t="shared" si="18"/>
        <v>1293.9000000000001</v>
      </c>
      <c r="H127" s="13">
        <f t="shared" si="29"/>
        <v>500</v>
      </c>
      <c r="I127" s="8">
        <f t="shared" si="19"/>
        <v>500</v>
      </c>
      <c r="J127" s="13">
        <f t="shared" si="20"/>
        <v>740</v>
      </c>
      <c r="K127" s="8">
        <f t="shared" si="21"/>
        <v>740</v>
      </c>
      <c r="M127" s="12">
        <f t="shared" si="33"/>
        <v>147</v>
      </c>
      <c r="N127" s="7">
        <f t="shared" si="30"/>
        <v>93</v>
      </c>
      <c r="O127" s="26">
        <f t="shared" si="22"/>
        <v>243.90000000000009</v>
      </c>
      <c r="P127" s="8">
        <f t="shared" si="31"/>
        <v>368.66743505573515</v>
      </c>
      <c r="Q127" s="8">
        <f t="shared" si="32"/>
        <v>61813.239944344925</v>
      </c>
      <c r="R127" s="12">
        <f t="shared" si="26"/>
        <v>1</v>
      </c>
      <c r="S127" s="22">
        <f t="shared" si="27"/>
        <v>61813.239944344925</v>
      </c>
    </row>
    <row r="128" spans="2:19">
      <c r="B128" s="12">
        <f t="shared" si="28"/>
        <v>146</v>
      </c>
      <c r="C128" s="7">
        <f t="shared" si="23"/>
        <v>94</v>
      </c>
      <c r="D128" s="13">
        <f t="shared" si="24"/>
        <v>73500</v>
      </c>
      <c r="E128" s="8">
        <f t="shared" si="25"/>
        <v>73500</v>
      </c>
      <c r="F128" s="13">
        <f t="shared" si="17"/>
        <v>1235</v>
      </c>
      <c r="G128" s="8">
        <f t="shared" si="18"/>
        <v>1288.9000000000001</v>
      </c>
      <c r="H128" s="13">
        <f t="shared" si="29"/>
        <v>500</v>
      </c>
      <c r="I128" s="8">
        <f t="shared" si="19"/>
        <v>500</v>
      </c>
      <c r="J128" s="13">
        <f t="shared" si="20"/>
        <v>735</v>
      </c>
      <c r="K128" s="8">
        <f t="shared" si="21"/>
        <v>735</v>
      </c>
      <c r="M128" s="12">
        <f t="shared" si="33"/>
        <v>146</v>
      </c>
      <c r="N128" s="7">
        <f t="shared" si="30"/>
        <v>94</v>
      </c>
      <c r="O128" s="26">
        <f t="shared" si="22"/>
        <v>238.90000000000009</v>
      </c>
      <c r="P128" s="8">
        <f t="shared" si="31"/>
        <v>372.31283966606958</v>
      </c>
      <c r="Q128" s="8">
        <f t="shared" si="32"/>
        <v>62424.452784010995</v>
      </c>
      <c r="R128" s="12">
        <f t="shared" si="26"/>
        <v>1</v>
      </c>
      <c r="S128" s="22">
        <f t="shared" si="27"/>
        <v>62424.452784010995</v>
      </c>
    </row>
    <row r="129" spans="2:19">
      <c r="B129" s="12">
        <f t="shared" si="28"/>
        <v>145</v>
      </c>
      <c r="C129" s="7">
        <f t="shared" si="23"/>
        <v>95</v>
      </c>
      <c r="D129" s="13">
        <f t="shared" si="24"/>
        <v>73000</v>
      </c>
      <c r="E129" s="8">
        <f t="shared" si="25"/>
        <v>73000</v>
      </c>
      <c r="F129" s="13">
        <f t="shared" si="17"/>
        <v>1230</v>
      </c>
      <c r="G129" s="8">
        <f t="shared" si="18"/>
        <v>1283.9000000000001</v>
      </c>
      <c r="H129" s="13">
        <f t="shared" si="29"/>
        <v>500</v>
      </c>
      <c r="I129" s="8">
        <f t="shared" si="19"/>
        <v>500</v>
      </c>
      <c r="J129" s="13">
        <f t="shared" si="20"/>
        <v>730</v>
      </c>
      <c r="K129" s="8">
        <f t="shared" si="21"/>
        <v>730</v>
      </c>
      <c r="M129" s="12">
        <f t="shared" si="33"/>
        <v>145</v>
      </c>
      <c r="N129" s="7">
        <f t="shared" si="30"/>
        <v>95</v>
      </c>
      <c r="O129" s="26">
        <f t="shared" si="22"/>
        <v>233.90000000000009</v>
      </c>
      <c r="P129" s="8">
        <f t="shared" si="31"/>
        <v>375.95011670406598</v>
      </c>
      <c r="Q129" s="8">
        <f t="shared" si="32"/>
        <v>63034.302900715062</v>
      </c>
      <c r="R129" s="12">
        <f t="shared" si="26"/>
        <v>1</v>
      </c>
      <c r="S129" s="22">
        <f t="shared" si="27"/>
        <v>63034.302900715062</v>
      </c>
    </row>
    <row r="130" spans="2:19">
      <c r="B130" s="12">
        <f t="shared" si="28"/>
        <v>144</v>
      </c>
      <c r="C130" s="7">
        <f t="shared" si="23"/>
        <v>96</v>
      </c>
      <c r="D130" s="13">
        <f t="shared" si="24"/>
        <v>72500</v>
      </c>
      <c r="E130" s="8">
        <f t="shared" si="25"/>
        <v>72500</v>
      </c>
      <c r="F130" s="13">
        <f t="shared" si="17"/>
        <v>1225</v>
      </c>
      <c r="G130" s="8">
        <f t="shared" si="18"/>
        <v>1278.9000000000001</v>
      </c>
      <c r="H130" s="13">
        <f t="shared" si="29"/>
        <v>500</v>
      </c>
      <c r="I130" s="8">
        <f t="shared" si="19"/>
        <v>500</v>
      </c>
      <c r="J130" s="13">
        <f t="shared" si="20"/>
        <v>725</v>
      </c>
      <c r="K130" s="8">
        <f t="shared" si="21"/>
        <v>725</v>
      </c>
      <c r="M130" s="12">
        <f t="shared" si="33"/>
        <v>144</v>
      </c>
      <c r="N130" s="7">
        <f t="shared" si="30"/>
        <v>96</v>
      </c>
      <c r="O130" s="26">
        <f t="shared" si="22"/>
        <v>228.90000000000009</v>
      </c>
      <c r="P130" s="8">
        <f t="shared" si="31"/>
        <v>379.57921740429038</v>
      </c>
      <c r="Q130" s="8">
        <f t="shared" si="32"/>
        <v>63642.78211811935</v>
      </c>
      <c r="R130" s="12">
        <f t="shared" si="26"/>
        <v>1</v>
      </c>
      <c r="S130" s="22">
        <f t="shared" si="27"/>
        <v>63642.78211811935</v>
      </c>
    </row>
    <row r="131" spans="2:19">
      <c r="B131" s="12">
        <f t="shared" si="28"/>
        <v>143</v>
      </c>
      <c r="C131" s="7">
        <f t="shared" si="23"/>
        <v>97</v>
      </c>
      <c r="D131" s="13">
        <f t="shared" si="24"/>
        <v>72000</v>
      </c>
      <c r="E131" s="8">
        <f t="shared" si="25"/>
        <v>72000</v>
      </c>
      <c r="F131" s="13">
        <f t="shared" si="17"/>
        <v>1220</v>
      </c>
      <c r="G131" s="8">
        <f t="shared" si="18"/>
        <v>1273.9000000000001</v>
      </c>
      <c r="H131" s="13">
        <f t="shared" si="29"/>
        <v>500</v>
      </c>
      <c r="I131" s="8">
        <f t="shared" si="19"/>
        <v>500</v>
      </c>
      <c r="J131" s="13">
        <f t="shared" si="20"/>
        <v>720</v>
      </c>
      <c r="K131" s="8">
        <f t="shared" si="21"/>
        <v>720</v>
      </c>
      <c r="M131" s="12">
        <f t="shared" si="33"/>
        <v>143</v>
      </c>
      <c r="N131" s="7">
        <f t="shared" si="30"/>
        <v>97</v>
      </c>
      <c r="O131" s="26">
        <f t="shared" si="22"/>
        <v>223.90000000000009</v>
      </c>
      <c r="P131" s="8">
        <f t="shared" si="31"/>
        <v>383.20009270871611</v>
      </c>
      <c r="Q131" s="8">
        <f t="shared" si="32"/>
        <v>64249.882210828066</v>
      </c>
      <c r="R131" s="12">
        <f t="shared" si="26"/>
        <v>1</v>
      </c>
      <c r="S131" s="22">
        <f t="shared" si="27"/>
        <v>64249.882210828066</v>
      </c>
    </row>
    <row r="132" spans="2:19">
      <c r="B132" s="12">
        <f t="shared" si="28"/>
        <v>142</v>
      </c>
      <c r="C132" s="7">
        <f t="shared" si="23"/>
        <v>98</v>
      </c>
      <c r="D132" s="13">
        <f t="shared" si="24"/>
        <v>71500</v>
      </c>
      <c r="E132" s="8">
        <f t="shared" si="25"/>
        <v>71500</v>
      </c>
      <c r="F132" s="13">
        <f t="shared" si="17"/>
        <v>1215</v>
      </c>
      <c r="G132" s="8">
        <f t="shared" si="18"/>
        <v>1268.9000000000001</v>
      </c>
      <c r="H132" s="13">
        <f t="shared" si="29"/>
        <v>500</v>
      </c>
      <c r="I132" s="8">
        <f t="shared" si="19"/>
        <v>500</v>
      </c>
      <c r="J132" s="13">
        <f t="shared" si="20"/>
        <v>715</v>
      </c>
      <c r="K132" s="8">
        <f t="shared" si="21"/>
        <v>715</v>
      </c>
      <c r="M132" s="12">
        <f t="shared" si="33"/>
        <v>142</v>
      </c>
      <c r="N132" s="7">
        <f t="shared" si="30"/>
        <v>98</v>
      </c>
      <c r="O132" s="26">
        <f t="shared" si="22"/>
        <v>218.90000000000009</v>
      </c>
      <c r="P132" s="8">
        <f t="shared" si="31"/>
        <v>386.8126932649684</v>
      </c>
      <c r="Q132" s="8">
        <f t="shared" si="32"/>
        <v>64855.594904093035</v>
      </c>
      <c r="R132" s="12">
        <f t="shared" si="26"/>
        <v>1</v>
      </c>
      <c r="S132" s="22">
        <f t="shared" si="27"/>
        <v>64855.594904093035</v>
      </c>
    </row>
    <row r="133" spans="2:19">
      <c r="B133" s="12">
        <f t="shared" si="28"/>
        <v>141</v>
      </c>
      <c r="C133" s="7">
        <f t="shared" si="23"/>
        <v>99</v>
      </c>
      <c r="D133" s="13">
        <f t="shared" si="24"/>
        <v>71000</v>
      </c>
      <c r="E133" s="8">
        <f t="shared" si="25"/>
        <v>71000</v>
      </c>
      <c r="F133" s="13">
        <f t="shared" si="17"/>
        <v>1210</v>
      </c>
      <c r="G133" s="8">
        <f t="shared" si="18"/>
        <v>1263.9000000000001</v>
      </c>
      <c r="H133" s="13">
        <f t="shared" si="29"/>
        <v>500</v>
      </c>
      <c r="I133" s="8">
        <f t="shared" si="19"/>
        <v>500</v>
      </c>
      <c r="J133" s="13">
        <f t="shared" si="20"/>
        <v>710</v>
      </c>
      <c r="K133" s="8">
        <f t="shared" si="21"/>
        <v>710</v>
      </c>
      <c r="M133" s="12">
        <f t="shared" si="33"/>
        <v>141</v>
      </c>
      <c r="N133" s="7">
        <f t="shared" si="30"/>
        <v>99</v>
      </c>
      <c r="O133" s="26">
        <f t="shared" si="22"/>
        <v>213.90000000000009</v>
      </c>
      <c r="P133" s="8">
        <f t="shared" si="31"/>
        <v>390.4169694245582</v>
      </c>
      <c r="Q133" s="8">
        <f t="shared" si="32"/>
        <v>65459.911873517594</v>
      </c>
      <c r="R133" s="12">
        <f t="shared" si="26"/>
        <v>1</v>
      </c>
      <c r="S133" s="22">
        <f t="shared" si="27"/>
        <v>65459.911873517594</v>
      </c>
    </row>
    <row r="134" spans="2:19">
      <c r="B134" s="12">
        <f t="shared" si="28"/>
        <v>140</v>
      </c>
      <c r="C134" s="7">
        <f t="shared" si="23"/>
        <v>100</v>
      </c>
      <c r="D134" s="13">
        <f t="shared" si="24"/>
        <v>70500</v>
      </c>
      <c r="E134" s="8">
        <f t="shared" si="25"/>
        <v>70500</v>
      </c>
      <c r="F134" s="13">
        <f t="shared" si="17"/>
        <v>1205</v>
      </c>
      <c r="G134" s="8">
        <f t="shared" si="18"/>
        <v>1258.9000000000001</v>
      </c>
      <c r="H134" s="13">
        <f t="shared" si="29"/>
        <v>500</v>
      </c>
      <c r="I134" s="8">
        <f t="shared" si="19"/>
        <v>500</v>
      </c>
      <c r="J134" s="13">
        <f t="shared" si="20"/>
        <v>705</v>
      </c>
      <c r="K134" s="8">
        <f t="shared" si="21"/>
        <v>705</v>
      </c>
      <c r="M134" s="12">
        <f t="shared" si="33"/>
        <v>140</v>
      </c>
      <c r="N134" s="7">
        <f t="shared" si="30"/>
        <v>100</v>
      </c>
      <c r="O134" s="26">
        <f t="shared" si="22"/>
        <v>208.90000000000009</v>
      </c>
      <c r="P134" s="8">
        <f t="shared" si="31"/>
        <v>394.01287124110559</v>
      </c>
      <c r="Q134" s="8">
        <f t="shared" si="32"/>
        <v>66062.824744758705</v>
      </c>
      <c r="R134" s="12">
        <f t="shared" si="26"/>
        <v>1</v>
      </c>
      <c r="S134" s="22">
        <f t="shared" si="27"/>
        <v>66062.824744758705</v>
      </c>
    </row>
    <row r="135" spans="2:19">
      <c r="B135" s="12">
        <f t="shared" si="28"/>
        <v>139</v>
      </c>
      <c r="C135" s="7">
        <f t="shared" si="23"/>
        <v>101</v>
      </c>
      <c r="D135" s="13">
        <f t="shared" si="24"/>
        <v>70000</v>
      </c>
      <c r="E135" s="8">
        <f t="shared" si="25"/>
        <v>70000</v>
      </c>
      <c r="F135" s="13">
        <f t="shared" si="17"/>
        <v>1200</v>
      </c>
      <c r="G135" s="8">
        <f t="shared" si="18"/>
        <v>1253.9000000000001</v>
      </c>
      <c r="H135" s="13">
        <f t="shared" si="29"/>
        <v>500</v>
      </c>
      <c r="I135" s="8">
        <f t="shared" si="19"/>
        <v>500</v>
      </c>
      <c r="J135" s="13">
        <f t="shared" si="20"/>
        <v>700</v>
      </c>
      <c r="K135" s="8">
        <f t="shared" si="21"/>
        <v>700</v>
      </c>
      <c r="M135" s="12">
        <f t="shared" si="33"/>
        <v>139</v>
      </c>
      <c r="N135" s="7">
        <f t="shared" si="30"/>
        <v>101</v>
      </c>
      <c r="O135" s="26">
        <f t="shared" si="22"/>
        <v>203.90000000000009</v>
      </c>
      <c r="P135" s="8">
        <f t="shared" si="31"/>
        <v>397.60034846855223</v>
      </c>
      <c r="Q135" s="8">
        <f t="shared" si="32"/>
        <v>66664.325093227249</v>
      </c>
      <c r="R135" s="12">
        <f t="shared" si="26"/>
        <v>1</v>
      </c>
      <c r="S135" s="22">
        <f t="shared" si="27"/>
        <v>66664.325093227249</v>
      </c>
    </row>
    <row r="136" spans="2:19">
      <c r="B136" s="12">
        <f t="shared" si="28"/>
        <v>138</v>
      </c>
      <c r="C136" s="7">
        <f t="shared" si="23"/>
        <v>102</v>
      </c>
      <c r="D136" s="13">
        <f t="shared" si="24"/>
        <v>69500</v>
      </c>
      <c r="E136" s="8">
        <f t="shared" si="25"/>
        <v>69500</v>
      </c>
      <c r="F136" s="13">
        <f t="shared" si="17"/>
        <v>1195</v>
      </c>
      <c r="G136" s="8">
        <f t="shared" si="18"/>
        <v>1248.9000000000001</v>
      </c>
      <c r="H136" s="13">
        <f t="shared" si="29"/>
        <v>500</v>
      </c>
      <c r="I136" s="8">
        <f t="shared" si="19"/>
        <v>500</v>
      </c>
      <c r="J136" s="13">
        <f t="shared" si="20"/>
        <v>695</v>
      </c>
      <c r="K136" s="8">
        <f t="shared" si="21"/>
        <v>695</v>
      </c>
      <c r="M136" s="12">
        <f t="shared" si="33"/>
        <v>138</v>
      </c>
      <c r="N136" s="7">
        <f t="shared" si="30"/>
        <v>102</v>
      </c>
      <c r="O136" s="26">
        <f t="shared" si="22"/>
        <v>198.90000000000009</v>
      </c>
      <c r="P136" s="8">
        <f t="shared" si="31"/>
        <v>401.17935055936346</v>
      </c>
      <c r="Q136" s="8">
        <f t="shared" si="32"/>
        <v>67264.40444378661</v>
      </c>
      <c r="R136" s="12">
        <f t="shared" si="26"/>
        <v>1</v>
      </c>
      <c r="S136" s="22">
        <f t="shared" si="27"/>
        <v>67264.40444378661</v>
      </c>
    </row>
    <row r="137" spans="2:19">
      <c r="B137" s="12">
        <f t="shared" si="28"/>
        <v>137</v>
      </c>
      <c r="C137" s="7">
        <f t="shared" si="23"/>
        <v>103</v>
      </c>
      <c r="D137" s="13">
        <f t="shared" si="24"/>
        <v>69000</v>
      </c>
      <c r="E137" s="8">
        <f t="shared" si="25"/>
        <v>69000</v>
      </c>
      <c r="F137" s="13">
        <f t="shared" si="17"/>
        <v>1190</v>
      </c>
      <c r="G137" s="8">
        <f t="shared" si="18"/>
        <v>1243.9000000000001</v>
      </c>
      <c r="H137" s="13">
        <f t="shared" si="29"/>
        <v>500</v>
      </c>
      <c r="I137" s="8">
        <f t="shared" si="19"/>
        <v>500</v>
      </c>
      <c r="J137" s="13">
        <f t="shared" si="20"/>
        <v>690</v>
      </c>
      <c r="K137" s="8">
        <f t="shared" si="21"/>
        <v>690</v>
      </c>
      <c r="M137" s="12">
        <f t="shared" si="33"/>
        <v>137</v>
      </c>
      <c r="N137" s="7">
        <f t="shared" si="30"/>
        <v>103</v>
      </c>
      <c r="O137" s="26">
        <f t="shared" si="22"/>
        <v>193.90000000000009</v>
      </c>
      <c r="P137" s="8">
        <f t="shared" si="31"/>
        <v>404.74982666271961</v>
      </c>
      <c r="Q137" s="8">
        <f t="shared" si="32"/>
        <v>67863.054270449327</v>
      </c>
      <c r="R137" s="12">
        <f t="shared" si="26"/>
        <v>1</v>
      </c>
      <c r="S137" s="22">
        <f t="shared" si="27"/>
        <v>67863.054270449327</v>
      </c>
    </row>
    <row r="138" spans="2:19">
      <c r="B138" s="12">
        <f t="shared" si="28"/>
        <v>136</v>
      </c>
      <c r="C138" s="7">
        <f t="shared" si="23"/>
        <v>104</v>
      </c>
      <c r="D138" s="13">
        <f t="shared" si="24"/>
        <v>68500</v>
      </c>
      <c r="E138" s="8">
        <f t="shared" si="25"/>
        <v>68500</v>
      </c>
      <c r="F138" s="13">
        <f t="shared" si="17"/>
        <v>1185</v>
      </c>
      <c r="G138" s="8">
        <f t="shared" si="18"/>
        <v>1238.9000000000001</v>
      </c>
      <c r="H138" s="13">
        <f t="shared" si="29"/>
        <v>500</v>
      </c>
      <c r="I138" s="8">
        <f t="shared" si="19"/>
        <v>500</v>
      </c>
      <c r="J138" s="13">
        <f t="shared" si="20"/>
        <v>685</v>
      </c>
      <c r="K138" s="8">
        <f t="shared" si="21"/>
        <v>685</v>
      </c>
      <c r="M138" s="12">
        <f t="shared" si="33"/>
        <v>136</v>
      </c>
      <c r="N138" s="7">
        <f t="shared" si="30"/>
        <v>104</v>
      </c>
      <c r="O138" s="26">
        <f t="shared" si="22"/>
        <v>188.90000000000009</v>
      </c>
      <c r="P138" s="8">
        <f t="shared" si="31"/>
        <v>408.31172562269592</v>
      </c>
      <c r="Q138" s="8">
        <f t="shared" si="32"/>
        <v>68460.265996072019</v>
      </c>
      <c r="R138" s="12">
        <f t="shared" si="26"/>
        <v>1</v>
      </c>
      <c r="S138" s="22">
        <f t="shared" si="27"/>
        <v>68460.265996072019</v>
      </c>
    </row>
    <row r="139" spans="2:19">
      <c r="B139" s="12">
        <f t="shared" si="28"/>
        <v>135</v>
      </c>
      <c r="C139" s="7">
        <f t="shared" si="23"/>
        <v>105</v>
      </c>
      <c r="D139" s="13">
        <f t="shared" si="24"/>
        <v>68000</v>
      </c>
      <c r="E139" s="8">
        <f t="shared" si="25"/>
        <v>68000</v>
      </c>
      <c r="F139" s="13">
        <f t="shared" si="17"/>
        <v>1180</v>
      </c>
      <c r="G139" s="8">
        <f t="shared" si="18"/>
        <v>1233.9000000000001</v>
      </c>
      <c r="H139" s="13">
        <f t="shared" si="29"/>
        <v>500</v>
      </c>
      <c r="I139" s="8">
        <f t="shared" si="19"/>
        <v>500</v>
      </c>
      <c r="J139" s="13">
        <f t="shared" si="20"/>
        <v>680</v>
      </c>
      <c r="K139" s="8">
        <f t="shared" si="21"/>
        <v>680</v>
      </c>
      <c r="M139" s="12">
        <f t="shared" si="33"/>
        <v>135</v>
      </c>
      <c r="N139" s="7">
        <f t="shared" si="30"/>
        <v>105</v>
      </c>
      <c r="O139" s="26">
        <f t="shared" si="22"/>
        <v>183.90000000000009</v>
      </c>
      <c r="P139" s="8">
        <f t="shared" si="31"/>
        <v>411.86499597643211</v>
      </c>
      <c r="Q139" s="8">
        <f t="shared" si="32"/>
        <v>69056.030992048443</v>
      </c>
      <c r="R139" s="12">
        <f t="shared" si="26"/>
        <v>1</v>
      </c>
      <c r="S139" s="22">
        <f t="shared" si="27"/>
        <v>69056.030992048443</v>
      </c>
    </row>
    <row r="140" spans="2:19">
      <c r="B140" s="12">
        <f t="shared" si="28"/>
        <v>134</v>
      </c>
      <c r="C140" s="7">
        <f t="shared" si="23"/>
        <v>106</v>
      </c>
      <c r="D140" s="13">
        <f t="shared" si="24"/>
        <v>67500</v>
      </c>
      <c r="E140" s="8">
        <f t="shared" si="25"/>
        <v>67500</v>
      </c>
      <c r="F140" s="13">
        <f t="shared" si="17"/>
        <v>1175</v>
      </c>
      <c r="G140" s="8">
        <f t="shared" si="18"/>
        <v>1228.9000000000001</v>
      </c>
      <c r="H140" s="13">
        <f t="shared" si="29"/>
        <v>500</v>
      </c>
      <c r="I140" s="8">
        <f t="shared" si="19"/>
        <v>500</v>
      </c>
      <c r="J140" s="13">
        <f t="shared" si="20"/>
        <v>675</v>
      </c>
      <c r="K140" s="8">
        <f t="shared" si="21"/>
        <v>675</v>
      </c>
      <c r="M140" s="12">
        <f t="shared" si="33"/>
        <v>134</v>
      </c>
      <c r="N140" s="7">
        <f t="shared" si="30"/>
        <v>106</v>
      </c>
      <c r="O140" s="26">
        <f t="shared" si="22"/>
        <v>178.90000000000009</v>
      </c>
      <c r="P140" s="8">
        <f t="shared" si="31"/>
        <v>415.40958595229063</v>
      </c>
      <c r="Q140" s="8">
        <f t="shared" si="32"/>
        <v>69650.340578000731</v>
      </c>
      <c r="R140" s="12">
        <f t="shared" si="26"/>
        <v>1</v>
      </c>
      <c r="S140" s="22">
        <f t="shared" si="27"/>
        <v>69650.340578000731</v>
      </c>
    </row>
    <row r="141" spans="2:19">
      <c r="B141" s="12">
        <f t="shared" si="28"/>
        <v>133</v>
      </c>
      <c r="C141" s="7">
        <f t="shared" si="23"/>
        <v>107</v>
      </c>
      <c r="D141" s="13">
        <f t="shared" si="24"/>
        <v>67000</v>
      </c>
      <c r="E141" s="8">
        <f t="shared" si="25"/>
        <v>67000</v>
      </c>
      <c r="F141" s="13">
        <f t="shared" si="17"/>
        <v>1170</v>
      </c>
      <c r="G141" s="8">
        <f t="shared" si="18"/>
        <v>1223.9000000000001</v>
      </c>
      <c r="H141" s="13">
        <f t="shared" si="29"/>
        <v>500</v>
      </c>
      <c r="I141" s="8">
        <f t="shared" si="19"/>
        <v>500</v>
      </c>
      <c r="J141" s="13">
        <f t="shared" si="20"/>
        <v>670</v>
      </c>
      <c r="K141" s="8">
        <f t="shared" si="21"/>
        <v>670</v>
      </c>
      <c r="M141" s="12">
        <f t="shared" si="33"/>
        <v>133</v>
      </c>
      <c r="N141" s="7">
        <f t="shared" si="30"/>
        <v>107</v>
      </c>
      <c r="O141" s="26">
        <f t="shared" si="22"/>
        <v>173.90000000000009</v>
      </c>
      <c r="P141" s="8">
        <f t="shared" si="31"/>
        <v>418.94544346800438</v>
      </c>
      <c r="Q141" s="8">
        <f t="shared" si="32"/>
        <v>70243.186021468733</v>
      </c>
      <c r="R141" s="12">
        <f t="shared" si="26"/>
        <v>1</v>
      </c>
      <c r="S141" s="22">
        <f t="shared" si="27"/>
        <v>70243.186021468733</v>
      </c>
    </row>
    <row r="142" spans="2:19">
      <c r="B142" s="12">
        <f t="shared" si="28"/>
        <v>132</v>
      </c>
      <c r="C142" s="7">
        <f t="shared" si="23"/>
        <v>108</v>
      </c>
      <c r="D142" s="13">
        <f t="shared" si="24"/>
        <v>66500</v>
      </c>
      <c r="E142" s="8">
        <f t="shared" si="25"/>
        <v>66500</v>
      </c>
      <c r="F142" s="13">
        <f t="shared" si="17"/>
        <v>1165</v>
      </c>
      <c r="G142" s="8">
        <f t="shared" si="18"/>
        <v>1218.9000000000001</v>
      </c>
      <c r="H142" s="13">
        <f t="shared" si="29"/>
        <v>500</v>
      </c>
      <c r="I142" s="8">
        <f t="shared" si="19"/>
        <v>500</v>
      </c>
      <c r="J142" s="13">
        <f t="shared" si="20"/>
        <v>665</v>
      </c>
      <c r="K142" s="8">
        <f t="shared" si="21"/>
        <v>665</v>
      </c>
      <c r="M142" s="12">
        <f t="shared" si="33"/>
        <v>132</v>
      </c>
      <c r="N142" s="7">
        <f t="shared" si="30"/>
        <v>108</v>
      </c>
      <c r="O142" s="26">
        <f t="shared" si="22"/>
        <v>168.90000000000009</v>
      </c>
      <c r="P142" s="8">
        <f t="shared" si="31"/>
        <v>422.47251612881234</v>
      </c>
      <c r="Q142" s="8">
        <f t="shared" si="32"/>
        <v>70834.558537597535</v>
      </c>
      <c r="R142" s="12">
        <f t="shared" si="26"/>
        <v>1</v>
      </c>
      <c r="S142" s="22">
        <f t="shared" si="27"/>
        <v>70834.558537597535</v>
      </c>
    </row>
    <row r="143" spans="2:19">
      <c r="B143" s="12">
        <f t="shared" si="28"/>
        <v>131</v>
      </c>
      <c r="C143" s="7">
        <f t="shared" si="23"/>
        <v>109</v>
      </c>
      <c r="D143" s="13">
        <f t="shared" si="24"/>
        <v>66000</v>
      </c>
      <c r="E143" s="8">
        <f t="shared" si="25"/>
        <v>66000</v>
      </c>
      <c r="F143" s="13">
        <f t="shared" si="17"/>
        <v>1160</v>
      </c>
      <c r="G143" s="8">
        <f t="shared" si="18"/>
        <v>1213.9000000000001</v>
      </c>
      <c r="H143" s="13">
        <f t="shared" si="29"/>
        <v>500</v>
      </c>
      <c r="I143" s="8">
        <f t="shared" si="19"/>
        <v>500</v>
      </c>
      <c r="J143" s="13">
        <f t="shared" si="20"/>
        <v>660</v>
      </c>
      <c r="K143" s="8">
        <f t="shared" si="21"/>
        <v>660</v>
      </c>
      <c r="M143" s="12">
        <f t="shared" si="33"/>
        <v>131</v>
      </c>
      <c r="N143" s="7">
        <f t="shared" si="30"/>
        <v>109</v>
      </c>
      <c r="O143" s="26">
        <f t="shared" si="22"/>
        <v>163.90000000000009</v>
      </c>
      <c r="P143" s="8">
        <f t="shared" si="31"/>
        <v>425.9907512255852</v>
      </c>
      <c r="Q143" s="8">
        <f t="shared" si="32"/>
        <v>71424.449288823118</v>
      </c>
      <c r="R143" s="12">
        <f t="shared" si="26"/>
        <v>1</v>
      </c>
      <c r="S143" s="22">
        <f t="shared" si="27"/>
        <v>71424.449288823118</v>
      </c>
    </row>
    <row r="144" spans="2:19">
      <c r="B144" s="12">
        <f t="shared" si="28"/>
        <v>130</v>
      </c>
      <c r="C144" s="7">
        <f t="shared" si="23"/>
        <v>110</v>
      </c>
      <c r="D144" s="13">
        <f t="shared" si="24"/>
        <v>65500</v>
      </c>
      <c r="E144" s="8">
        <f t="shared" si="25"/>
        <v>65500</v>
      </c>
      <c r="F144" s="13">
        <f t="shared" si="17"/>
        <v>1155</v>
      </c>
      <c r="G144" s="8">
        <f t="shared" si="18"/>
        <v>1208.9000000000001</v>
      </c>
      <c r="H144" s="13">
        <f t="shared" si="29"/>
        <v>500</v>
      </c>
      <c r="I144" s="8">
        <f t="shared" si="19"/>
        <v>500</v>
      </c>
      <c r="J144" s="13">
        <f t="shared" si="20"/>
        <v>655</v>
      </c>
      <c r="K144" s="8">
        <f t="shared" si="21"/>
        <v>655</v>
      </c>
      <c r="M144" s="12">
        <f t="shared" si="33"/>
        <v>130</v>
      </c>
      <c r="N144" s="7">
        <f t="shared" si="30"/>
        <v>110</v>
      </c>
      <c r="O144" s="26">
        <f t="shared" si="22"/>
        <v>158.90000000000009</v>
      </c>
      <c r="P144" s="8">
        <f t="shared" si="31"/>
        <v>429.50009573293869</v>
      </c>
      <c r="Q144" s="8">
        <f t="shared" si="32"/>
        <v>72012.849384556044</v>
      </c>
      <c r="R144" s="12">
        <f t="shared" si="26"/>
        <v>1</v>
      </c>
      <c r="S144" s="22">
        <f t="shared" si="27"/>
        <v>72012.849384556044</v>
      </c>
    </row>
    <row r="145" spans="2:19">
      <c r="B145" s="12">
        <f t="shared" si="28"/>
        <v>129</v>
      </c>
      <c r="C145" s="7">
        <f t="shared" si="23"/>
        <v>111</v>
      </c>
      <c r="D145" s="13">
        <f t="shared" si="24"/>
        <v>65000</v>
      </c>
      <c r="E145" s="8">
        <f t="shared" si="25"/>
        <v>65000</v>
      </c>
      <c r="F145" s="13">
        <f t="shared" si="17"/>
        <v>1150</v>
      </c>
      <c r="G145" s="8">
        <f t="shared" si="18"/>
        <v>1203.9000000000001</v>
      </c>
      <c r="H145" s="13">
        <f t="shared" si="29"/>
        <v>500</v>
      </c>
      <c r="I145" s="8">
        <f t="shared" si="19"/>
        <v>500</v>
      </c>
      <c r="J145" s="13">
        <f t="shared" si="20"/>
        <v>650</v>
      </c>
      <c r="K145" s="8">
        <f t="shared" si="21"/>
        <v>650</v>
      </c>
      <c r="M145" s="12">
        <f t="shared" si="33"/>
        <v>129</v>
      </c>
      <c r="N145" s="7">
        <f t="shared" si="30"/>
        <v>111</v>
      </c>
      <c r="O145" s="26">
        <f t="shared" si="22"/>
        <v>153.90000000000009</v>
      </c>
      <c r="P145" s="8">
        <f t="shared" si="31"/>
        <v>433.00049630733622</v>
      </c>
      <c r="Q145" s="8">
        <f t="shared" si="32"/>
        <v>72599.749880863368</v>
      </c>
      <c r="R145" s="12">
        <f t="shared" si="26"/>
        <v>1</v>
      </c>
      <c r="S145" s="22">
        <f t="shared" si="27"/>
        <v>72599.749880863368</v>
      </c>
    </row>
    <row r="146" spans="2:19">
      <c r="B146" s="12">
        <f t="shared" si="28"/>
        <v>128</v>
      </c>
      <c r="C146" s="7">
        <f t="shared" si="23"/>
        <v>112</v>
      </c>
      <c r="D146" s="13">
        <f t="shared" si="24"/>
        <v>64500</v>
      </c>
      <c r="E146" s="8">
        <f t="shared" si="25"/>
        <v>64500</v>
      </c>
      <c r="F146" s="13">
        <f t="shared" si="17"/>
        <v>1145</v>
      </c>
      <c r="G146" s="8">
        <f t="shared" si="18"/>
        <v>1198.9000000000001</v>
      </c>
      <c r="H146" s="13">
        <f t="shared" si="29"/>
        <v>500</v>
      </c>
      <c r="I146" s="8">
        <f t="shared" si="19"/>
        <v>500</v>
      </c>
      <c r="J146" s="13">
        <f t="shared" si="20"/>
        <v>645</v>
      </c>
      <c r="K146" s="8">
        <f t="shared" si="21"/>
        <v>645</v>
      </c>
      <c r="M146" s="12">
        <f t="shared" si="33"/>
        <v>128</v>
      </c>
      <c r="N146" s="7">
        <f t="shared" si="30"/>
        <v>112</v>
      </c>
      <c r="O146" s="26">
        <f t="shared" si="22"/>
        <v>148.90000000000009</v>
      </c>
      <c r="P146" s="8">
        <f t="shared" si="31"/>
        <v>436.49189928518018</v>
      </c>
      <c r="Q146" s="8">
        <f t="shared" si="32"/>
        <v>73185.141780148537</v>
      </c>
      <c r="R146" s="12">
        <f t="shared" si="26"/>
        <v>1</v>
      </c>
      <c r="S146" s="22">
        <f t="shared" si="27"/>
        <v>73185.141780148537</v>
      </c>
    </row>
    <row r="147" spans="2:19">
      <c r="B147" s="12">
        <f t="shared" si="28"/>
        <v>127</v>
      </c>
      <c r="C147" s="7">
        <f t="shared" si="23"/>
        <v>113</v>
      </c>
      <c r="D147" s="13">
        <f t="shared" si="24"/>
        <v>64000</v>
      </c>
      <c r="E147" s="8">
        <f t="shared" si="25"/>
        <v>64000</v>
      </c>
      <c r="F147" s="13">
        <f t="shared" si="17"/>
        <v>1140</v>
      </c>
      <c r="G147" s="8">
        <f t="shared" si="18"/>
        <v>1193.9000000000001</v>
      </c>
      <c r="H147" s="13">
        <f t="shared" si="29"/>
        <v>500</v>
      </c>
      <c r="I147" s="8">
        <f t="shared" si="19"/>
        <v>500</v>
      </c>
      <c r="J147" s="13">
        <f t="shared" si="20"/>
        <v>640</v>
      </c>
      <c r="K147" s="8">
        <f t="shared" si="21"/>
        <v>640</v>
      </c>
      <c r="M147" s="12">
        <f t="shared" si="33"/>
        <v>127</v>
      </c>
      <c r="N147" s="7">
        <f t="shared" si="30"/>
        <v>113</v>
      </c>
      <c r="O147" s="26">
        <f t="shared" si="22"/>
        <v>143.90000000000009</v>
      </c>
      <c r="P147" s="8">
        <f t="shared" si="31"/>
        <v>439.9742506808912</v>
      </c>
      <c r="Q147" s="8">
        <f t="shared" si="32"/>
        <v>73769.016030829429</v>
      </c>
      <c r="R147" s="12">
        <f t="shared" si="26"/>
        <v>1</v>
      </c>
      <c r="S147" s="22">
        <f t="shared" si="27"/>
        <v>73769.016030829429</v>
      </c>
    </row>
    <row r="148" spans="2:19">
      <c r="B148" s="12">
        <f t="shared" si="28"/>
        <v>126</v>
      </c>
      <c r="C148" s="7">
        <f t="shared" si="23"/>
        <v>114</v>
      </c>
      <c r="D148" s="13">
        <f t="shared" si="24"/>
        <v>63500</v>
      </c>
      <c r="E148" s="8">
        <f t="shared" si="25"/>
        <v>63500</v>
      </c>
      <c r="F148" s="13">
        <f t="shared" si="17"/>
        <v>1135</v>
      </c>
      <c r="G148" s="8">
        <f t="shared" si="18"/>
        <v>1188.9000000000001</v>
      </c>
      <c r="H148" s="13">
        <f t="shared" si="29"/>
        <v>500</v>
      </c>
      <c r="I148" s="8">
        <f t="shared" si="19"/>
        <v>500</v>
      </c>
      <c r="J148" s="13">
        <f t="shared" si="20"/>
        <v>635</v>
      </c>
      <c r="K148" s="8">
        <f t="shared" si="21"/>
        <v>635</v>
      </c>
      <c r="M148" s="12">
        <f t="shared" si="33"/>
        <v>126</v>
      </c>
      <c r="N148" s="7">
        <f t="shared" si="30"/>
        <v>114</v>
      </c>
      <c r="O148" s="26">
        <f t="shared" si="22"/>
        <v>138.90000000000009</v>
      </c>
      <c r="P148" s="8">
        <f t="shared" si="31"/>
        <v>443.44749618497656</v>
      </c>
      <c r="Q148" s="8">
        <f t="shared" si="32"/>
        <v>74351.3635270144</v>
      </c>
      <c r="R148" s="12">
        <f t="shared" si="26"/>
        <v>1</v>
      </c>
      <c r="S148" s="22">
        <f t="shared" si="27"/>
        <v>74351.3635270144</v>
      </c>
    </row>
    <row r="149" spans="2:19">
      <c r="B149" s="12">
        <f t="shared" si="28"/>
        <v>125</v>
      </c>
      <c r="C149" s="7">
        <f t="shared" si="23"/>
        <v>115</v>
      </c>
      <c r="D149" s="13">
        <f t="shared" si="24"/>
        <v>63000</v>
      </c>
      <c r="E149" s="8">
        <f t="shared" si="25"/>
        <v>63000</v>
      </c>
      <c r="F149" s="13">
        <f t="shared" si="17"/>
        <v>1130</v>
      </c>
      <c r="G149" s="8">
        <f t="shared" si="18"/>
        <v>1183.9000000000001</v>
      </c>
      <c r="H149" s="13">
        <f t="shared" si="29"/>
        <v>500</v>
      </c>
      <c r="I149" s="8">
        <f t="shared" si="19"/>
        <v>500</v>
      </c>
      <c r="J149" s="13">
        <f t="shared" si="20"/>
        <v>630</v>
      </c>
      <c r="K149" s="8">
        <f t="shared" si="21"/>
        <v>630</v>
      </c>
      <c r="M149" s="12">
        <f t="shared" si="33"/>
        <v>125</v>
      </c>
      <c r="N149" s="7">
        <f t="shared" si="30"/>
        <v>115</v>
      </c>
      <c r="O149" s="26">
        <f t="shared" si="22"/>
        <v>133.90000000000009</v>
      </c>
      <c r="P149" s="8">
        <f t="shared" si="31"/>
        <v>446.91158116208635</v>
      </c>
      <c r="Q149" s="8">
        <f t="shared" si="32"/>
        <v>74932.175108176481</v>
      </c>
      <c r="R149" s="12">
        <f t="shared" si="26"/>
        <v>1</v>
      </c>
      <c r="S149" s="22">
        <f t="shared" si="27"/>
        <v>74932.175108176481</v>
      </c>
    </row>
    <row r="150" spans="2:19">
      <c r="B150" s="12">
        <f t="shared" si="28"/>
        <v>124</v>
      </c>
      <c r="C150" s="7">
        <f t="shared" si="23"/>
        <v>116</v>
      </c>
      <c r="D150" s="13">
        <f t="shared" si="24"/>
        <v>62500</v>
      </c>
      <c r="E150" s="8">
        <f t="shared" si="25"/>
        <v>62500</v>
      </c>
      <c r="F150" s="13">
        <f t="shared" si="17"/>
        <v>1125</v>
      </c>
      <c r="G150" s="8">
        <f t="shared" si="18"/>
        <v>1178.9000000000001</v>
      </c>
      <c r="H150" s="13">
        <f t="shared" si="29"/>
        <v>500</v>
      </c>
      <c r="I150" s="8">
        <f t="shared" si="19"/>
        <v>500</v>
      </c>
      <c r="J150" s="13">
        <f t="shared" si="20"/>
        <v>625</v>
      </c>
      <c r="K150" s="8">
        <f t="shared" si="21"/>
        <v>625</v>
      </c>
      <c r="M150" s="12">
        <f t="shared" si="33"/>
        <v>124</v>
      </c>
      <c r="N150" s="7">
        <f t="shared" si="30"/>
        <v>116</v>
      </c>
      <c r="O150" s="26">
        <f t="shared" si="22"/>
        <v>128.90000000000009</v>
      </c>
      <c r="P150" s="8">
        <f t="shared" si="31"/>
        <v>450.36645064905889</v>
      </c>
      <c r="Q150" s="8">
        <f t="shared" si="32"/>
        <v>75511.441558825536</v>
      </c>
      <c r="R150" s="12">
        <f t="shared" si="26"/>
        <v>1</v>
      </c>
      <c r="S150" s="22">
        <f t="shared" si="27"/>
        <v>75511.441558825536</v>
      </c>
    </row>
    <row r="151" spans="2:19">
      <c r="B151" s="12">
        <f t="shared" si="28"/>
        <v>123</v>
      </c>
      <c r="C151" s="7">
        <f t="shared" si="23"/>
        <v>117</v>
      </c>
      <c r="D151" s="13">
        <f t="shared" si="24"/>
        <v>62000</v>
      </c>
      <c r="E151" s="8">
        <f t="shared" si="25"/>
        <v>62000</v>
      </c>
      <c r="F151" s="13">
        <f t="shared" si="17"/>
        <v>1120</v>
      </c>
      <c r="G151" s="8">
        <f t="shared" si="18"/>
        <v>1173.9000000000001</v>
      </c>
      <c r="H151" s="13">
        <f t="shared" si="29"/>
        <v>500</v>
      </c>
      <c r="I151" s="8">
        <f t="shared" si="19"/>
        <v>500</v>
      </c>
      <c r="J151" s="13">
        <f t="shared" si="20"/>
        <v>620</v>
      </c>
      <c r="K151" s="8">
        <f t="shared" si="21"/>
        <v>620</v>
      </c>
      <c r="M151" s="12">
        <f t="shared" si="33"/>
        <v>123</v>
      </c>
      <c r="N151" s="7">
        <f t="shared" si="30"/>
        <v>117</v>
      </c>
      <c r="O151" s="26">
        <f t="shared" si="22"/>
        <v>123.90000000000009</v>
      </c>
      <c r="P151" s="8">
        <f t="shared" si="31"/>
        <v>453.81204935295318</v>
      </c>
      <c r="Q151" s="8">
        <f t="shared" si="32"/>
        <v>76089.153608178487</v>
      </c>
      <c r="R151" s="12">
        <f t="shared" si="26"/>
        <v>1</v>
      </c>
      <c r="S151" s="22">
        <f t="shared" si="27"/>
        <v>76089.153608178487</v>
      </c>
    </row>
    <row r="152" spans="2:19">
      <c r="B152" s="12">
        <f t="shared" si="28"/>
        <v>122</v>
      </c>
      <c r="C152" s="7">
        <f t="shared" si="23"/>
        <v>118</v>
      </c>
      <c r="D152" s="13">
        <f t="shared" si="24"/>
        <v>61500</v>
      </c>
      <c r="E152" s="8">
        <f t="shared" si="25"/>
        <v>61500</v>
      </c>
      <c r="F152" s="13">
        <f t="shared" si="17"/>
        <v>1115</v>
      </c>
      <c r="G152" s="8">
        <f t="shared" si="18"/>
        <v>1168.9000000000001</v>
      </c>
      <c r="H152" s="13">
        <f t="shared" si="29"/>
        <v>500</v>
      </c>
      <c r="I152" s="8">
        <f t="shared" si="19"/>
        <v>500</v>
      </c>
      <c r="J152" s="13">
        <f t="shared" si="20"/>
        <v>615</v>
      </c>
      <c r="K152" s="8">
        <f t="shared" si="21"/>
        <v>615</v>
      </c>
      <c r="M152" s="12">
        <f t="shared" si="33"/>
        <v>122</v>
      </c>
      <c r="N152" s="7">
        <f t="shared" si="30"/>
        <v>118</v>
      </c>
      <c r="O152" s="26">
        <f t="shared" si="22"/>
        <v>118.90000000000009</v>
      </c>
      <c r="P152" s="8">
        <f t="shared" si="31"/>
        <v>457.24832164907087</v>
      </c>
      <c r="Q152" s="8">
        <f t="shared" si="32"/>
        <v>76665.301929827547</v>
      </c>
      <c r="R152" s="12">
        <f t="shared" si="26"/>
        <v>1</v>
      </c>
      <c r="S152" s="22">
        <f t="shared" si="27"/>
        <v>76665.301929827547</v>
      </c>
    </row>
    <row r="153" spans="2:19">
      <c r="B153" s="12">
        <f t="shared" si="28"/>
        <v>121</v>
      </c>
      <c r="C153" s="7">
        <f t="shared" si="23"/>
        <v>119</v>
      </c>
      <c r="D153" s="13">
        <f t="shared" si="24"/>
        <v>61000</v>
      </c>
      <c r="E153" s="8">
        <f t="shared" si="25"/>
        <v>61000</v>
      </c>
      <c r="F153" s="13">
        <f t="shared" si="17"/>
        <v>1110</v>
      </c>
      <c r="G153" s="8">
        <f t="shared" si="18"/>
        <v>1163.9000000000001</v>
      </c>
      <c r="H153" s="13">
        <f t="shared" si="29"/>
        <v>500</v>
      </c>
      <c r="I153" s="8">
        <f t="shared" si="19"/>
        <v>500</v>
      </c>
      <c r="J153" s="13">
        <f t="shared" si="20"/>
        <v>610</v>
      </c>
      <c r="K153" s="8">
        <f t="shared" si="21"/>
        <v>610</v>
      </c>
      <c r="M153" s="12">
        <f t="shared" si="33"/>
        <v>121</v>
      </c>
      <c r="N153" s="7">
        <f t="shared" si="30"/>
        <v>119</v>
      </c>
      <c r="O153" s="26">
        <f t="shared" si="22"/>
        <v>113.90000000000009</v>
      </c>
      <c r="P153" s="8">
        <f t="shared" si="31"/>
        <v>460.67521157896527</v>
      </c>
      <c r="Q153" s="8">
        <f t="shared" si="32"/>
        <v>77239.877141406512</v>
      </c>
      <c r="R153" s="12">
        <f t="shared" si="26"/>
        <v>1</v>
      </c>
      <c r="S153" s="22">
        <f t="shared" si="27"/>
        <v>77239.877141406512</v>
      </c>
    </row>
    <row r="154" spans="2:19">
      <c r="B154" s="12">
        <f t="shared" si="28"/>
        <v>120</v>
      </c>
      <c r="C154" s="7">
        <f t="shared" si="23"/>
        <v>120</v>
      </c>
      <c r="D154" s="13">
        <f t="shared" si="24"/>
        <v>60500</v>
      </c>
      <c r="E154" s="8">
        <f t="shared" si="25"/>
        <v>60500</v>
      </c>
      <c r="F154" s="13">
        <f t="shared" si="17"/>
        <v>1105</v>
      </c>
      <c r="G154" s="8">
        <f t="shared" si="18"/>
        <v>1158.9000000000001</v>
      </c>
      <c r="H154" s="13">
        <f t="shared" si="29"/>
        <v>500</v>
      </c>
      <c r="I154" s="8">
        <f t="shared" si="19"/>
        <v>500</v>
      </c>
      <c r="J154" s="13">
        <f t="shared" si="20"/>
        <v>605</v>
      </c>
      <c r="K154" s="8">
        <f t="shared" si="21"/>
        <v>605</v>
      </c>
      <c r="M154" s="12">
        <f t="shared" si="33"/>
        <v>120</v>
      </c>
      <c r="N154" s="7">
        <f t="shared" si="30"/>
        <v>120</v>
      </c>
      <c r="O154" s="26">
        <f t="shared" si="22"/>
        <v>108.90000000000009</v>
      </c>
      <c r="P154" s="8">
        <f t="shared" si="31"/>
        <v>464.09266284843903</v>
      </c>
      <c r="Q154" s="8">
        <f t="shared" si="32"/>
        <v>77812.869804254951</v>
      </c>
      <c r="R154" s="12">
        <f t="shared" si="26"/>
        <v>1</v>
      </c>
      <c r="S154" s="22">
        <f t="shared" si="27"/>
        <v>77812.869804254951</v>
      </c>
    </row>
    <row r="155" spans="2:19">
      <c r="B155" s="12">
        <f t="shared" si="28"/>
        <v>119</v>
      </c>
      <c r="C155" s="7">
        <f t="shared" si="23"/>
        <v>121</v>
      </c>
      <c r="D155" s="13">
        <f t="shared" si="24"/>
        <v>60000</v>
      </c>
      <c r="E155" s="8">
        <f t="shared" si="25"/>
        <v>60000</v>
      </c>
      <c r="F155" s="13">
        <f t="shared" si="17"/>
        <v>1100</v>
      </c>
      <c r="G155" s="8">
        <f t="shared" si="18"/>
        <v>1153.9000000000001</v>
      </c>
      <c r="H155" s="13">
        <f t="shared" si="29"/>
        <v>500</v>
      </c>
      <c r="I155" s="8">
        <f t="shared" si="19"/>
        <v>500</v>
      </c>
      <c r="J155" s="13">
        <f t="shared" si="20"/>
        <v>600</v>
      </c>
      <c r="K155" s="8">
        <f t="shared" si="21"/>
        <v>600</v>
      </c>
      <c r="M155" s="12">
        <f t="shared" si="33"/>
        <v>119</v>
      </c>
      <c r="N155" s="7">
        <f t="shared" si="30"/>
        <v>121</v>
      </c>
      <c r="O155" s="26">
        <f t="shared" si="22"/>
        <v>103.90000000000009</v>
      </c>
      <c r="P155" s="8">
        <f t="shared" si="31"/>
        <v>467.50061882552967</v>
      </c>
      <c r="Q155" s="8">
        <f t="shared" si="32"/>
        <v>78384.270423080481</v>
      </c>
      <c r="R155" s="12">
        <f t="shared" si="26"/>
        <v>1</v>
      </c>
      <c r="S155" s="22">
        <f t="shared" si="27"/>
        <v>78384.270423080481</v>
      </c>
    </row>
    <row r="156" spans="2:19">
      <c r="B156" s="12">
        <f t="shared" si="28"/>
        <v>118</v>
      </c>
      <c r="C156" s="7">
        <f t="shared" si="23"/>
        <v>122</v>
      </c>
      <c r="D156" s="13">
        <f t="shared" si="24"/>
        <v>59500</v>
      </c>
      <c r="E156" s="8">
        <f t="shared" si="25"/>
        <v>59500</v>
      </c>
      <c r="F156" s="13">
        <f t="shared" si="17"/>
        <v>1095</v>
      </c>
      <c r="G156" s="8">
        <f t="shared" si="18"/>
        <v>1148.9000000000001</v>
      </c>
      <c r="H156" s="13">
        <f t="shared" si="29"/>
        <v>500</v>
      </c>
      <c r="I156" s="8">
        <f t="shared" si="19"/>
        <v>500</v>
      </c>
      <c r="J156" s="13">
        <f t="shared" si="20"/>
        <v>595</v>
      </c>
      <c r="K156" s="8">
        <f t="shared" si="21"/>
        <v>595</v>
      </c>
      <c r="M156" s="12">
        <f t="shared" si="33"/>
        <v>118</v>
      </c>
      <c r="N156" s="7">
        <f t="shared" si="30"/>
        <v>122</v>
      </c>
      <c r="O156" s="26">
        <f t="shared" si="22"/>
        <v>98.900000000000091</v>
      </c>
      <c r="P156" s="8">
        <f t="shared" si="31"/>
        <v>470.89902253848288</v>
      </c>
      <c r="Q156" s="8">
        <f t="shared" si="32"/>
        <v>78954.069445618952</v>
      </c>
      <c r="R156" s="12">
        <f t="shared" si="26"/>
        <v>1</v>
      </c>
      <c r="S156" s="22">
        <f t="shared" si="27"/>
        <v>78954.069445618952</v>
      </c>
    </row>
    <row r="157" spans="2:19">
      <c r="B157" s="12">
        <f t="shared" si="28"/>
        <v>117</v>
      </c>
      <c r="C157" s="7">
        <f t="shared" si="23"/>
        <v>123</v>
      </c>
      <c r="D157" s="13">
        <f t="shared" si="24"/>
        <v>59000</v>
      </c>
      <c r="E157" s="8">
        <f t="shared" si="25"/>
        <v>59000</v>
      </c>
      <c r="F157" s="13">
        <f t="shared" si="17"/>
        <v>1090</v>
      </c>
      <c r="G157" s="8">
        <f t="shared" si="18"/>
        <v>1143.9000000000001</v>
      </c>
      <c r="H157" s="13">
        <f t="shared" si="29"/>
        <v>500</v>
      </c>
      <c r="I157" s="8">
        <f t="shared" si="19"/>
        <v>500</v>
      </c>
      <c r="J157" s="13">
        <f t="shared" si="20"/>
        <v>590</v>
      </c>
      <c r="K157" s="8">
        <f t="shared" si="21"/>
        <v>590</v>
      </c>
      <c r="M157" s="12">
        <f t="shared" si="33"/>
        <v>117</v>
      </c>
      <c r="N157" s="7">
        <f t="shared" si="30"/>
        <v>123</v>
      </c>
      <c r="O157" s="26">
        <f t="shared" si="22"/>
        <v>93.900000000000091</v>
      </c>
      <c r="P157" s="8">
        <f t="shared" si="31"/>
        <v>474.28781667371368</v>
      </c>
      <c r="Q157" s="8">
        <f t="shared" si="32"/>
        <v>79522.257262292667</v>
      </c>
      <c r="R157" s="12">
        <f t="shared" si="26"/>
        <v>1</v>
      </c>
      <c r="S157" s="22">
        <f t="shared" si="27"/>
        <v>79522.257262292667</v>
      </c>
    </row>
    <row r="158" spans="2:19">
      <c r="B158" s="12">
        <f t="shared" si="28"/>
        <v>116</v>
      </c>
      <c r="C158" s="7">
        <f t="shared" si="23"/>
        <v>124</v>
      </c>
      <c r="D158" s="13">
        <f t="shared" si="24"/>
        <v>58500</v>
      </c>
      <c r="E158" s="8">
        <f t="shared" si="25"/>
        <v>58500</v>
      </c>
      <c r="F158" s="13">
        <f t="shared" si="17"/>
        <v>1085</v>
      </c>
      <c r="G158" s="8">
        <f t="shared" si="18"/>
        <v>1138.9000000000001</v>
      </c>
      <c r="H158" s="13">
        <f t="shared" si="29"/>
        <v>500</v>
      </c>
      <c r="I158" s="8">
        <f t="shared" si="19"/>
        <v>500</v>
      </c>
      <c r="J158" s="13">
        <f t="shared" si="20"/>
        <v>585</v>
      </c>
      <c r="K158" s="8">
        <f t="shared" si="21"/>
        <v>585</v>
      </c>
      <c r="M158" s="12">
        <f t="shared" si="33"/>
        <v>116</v>
      </c>
      <c r="N158" s="7">
        <f t="shared" si="30"/>
        <v>124</v>
      </c>
      <c r="O158" s="26">
        <f t="shared" si="22"/>
        <v>88.900000000000091</v>
      </c>
      <c r="P158" s="8">
        <f t="shared" si="31"/>
        <v>477.66694357375599</v>
      </c>
      <c r="Q158" s="8">
        <f t="shared" si="32"/>
        <v>80088.824205866418</v>
      </c>
      <c r="R158" s="12">
        <f t="shared" si="26"/>
        <v>1</v>
      </c>
      <c r="S158" s="22">
        <f t="shared" si="27"/>
        <v>80088.824205866418</v>
      </c>
    </row>
    <row r="159" spans="2:19">
      <c r="B159" s="12">
        <f t="shared" si="28"/>
        <v>115</v>
      </c>
      <c r="C159" s="7">
        <f t="shared" si="23"/>
        <v>125</v>
      </c>
      <c r="D159" s="13">
        <f t="shared" si="24"/>
        <v>58000</v>
      </c>
      <c r="E159" s="8">
        <f t="shared" si="25"/>
        <v>58000</v>
      </c>
      <c r="F159" s="13">
        <f t="shared" si="17"/>
        <v>1080</v>
      </c>
      <c r="G159" s="8">
        <f t="shared" si="18"/>
        <v>1133.9000000000001</v>
      </c>
      <c r="H159" s="13">
        <f t="shared" si="29"/>
        <v>500</v>
      </c>
      <c r="I159" s="8">
        <f t="shared" si="19"/>
        <v>500</v>
      </c>
      <c r="J159" s="13">
        <f t="shared" si="20"/>
        <v>580</v>
      </c>
      <c r="K159" s="8">
        <f t="shared" si="21"/>
        <v>580</v>
      </c>
      <c r="M159" s="12">
        <f t="shared" si="33"/>
        <v>115</v>
      </c>
      <c r="N159" s="7">
        <f t="shared" si="30"/>
        <v>125</v>
      </c>
      <c r="O159" s="26">
        <f t="shared" si="22"/>
        <v>83.900000000000091</v>
      </c>
      <c r="P159" s="8">
        <f t="shared" si="31"/>
        <v>481.0363452351985</v>
      </c>
      <c r="Q159" s="8">
        <f t="shared" si="32"/>
        <v>80653.760551101615</v>
      </c>
      <c r="R159" s="12">
        <f t="shared" si="26"/>
        <v>1</v>
      </c>
      <c r="S159" s="22">
        <f t="shared" si="27"/>
        <v>80653.760551101615</v>
      </c>
    </row>
    <row r="160" spans="2:19">
      <c r="B160" s="12">
        <f t="shared" si="28"/>
        <v>114</v>
      </c>
      <c r="C160" s="7">
        <f t="shared" si="23"/>
        <v>126</v>
      </c>
      <c r="D160" s="13">
        <f t="shared" si="24"/>
        <v>57500</v>
      </c>
      <c r="E160" s="8">
        <f t="shared" si="25"/>
        <v>57500</v>
      </c>
      <c r="F160" s="13">
        <f t="shared" si="17"/>
        <v>1075</v>
      </c>
      <c r="G160" s="8">
        <f t="shared" si="18"/>
        <v>1128.9000000000001</v>
      </c>
      <c r="H160" s="13">
        <f t="shared" si="29"/>
        <v>500</v>
      </c>
      <c r="I160" s="8">
        <f t="shared" si="19"/>
        <v>500</v>
      </c>
      <c r="J160" s="13">
        <f t="shared" si="20"/>
        <v>575</v>
      </c>
      <c r="K160" s="8">
        <f t="shared" si="21"/>
        <v>575</v>
      </c>
      <c r="M160" s="12">
        <f t="shared" si="33"/>
        <v>114</v>
      </c>
      <c r="N160" s="7">
        <f t="shared" si="30"/>
        <v>126</v>
      </c>
      <c r="O160" s="26">
        <f t="shared" si="22"/>
        <v>78.900000000000091</v>
      </c>
      <c r="P160" s="8">
        <f t="shared" si="31"/>
        <v>484.39596330660964</v>
      </c>
      <c r="Q160" s="8">
        <f t="shared" si="32"/>
        <v>81217.056514408221</v>
      </c>
      <c r="R160" s="12">
        <f t="shared" si="26"/>
        <v>1</v>
      </c>
      <c r="S160" s="22">
        <f t="shared" si="27"/>
        <v>81217.056514408221</v>
      </c>
    </row>
    <row r="161" spans="2:19">
      <c r="B161" s="12">
        <f t="shared" si="28"/>
        <v>113</v>
      </c>
      <c r="C161" s="7">
        <f t="shared" si="23"/>
        <v>127</v>
      </c>
      <c r="D161" s="13">
        <f t="shared" si="24"/>
        <v>57000</v>
      </c>
      <c r="E161" s="8">
        <f t="shared" si="25"/>
        <v>57000</v>
      </c>
      <c r="F161" s="13">
        <f t="shared" si="17"/>
        <v>1070</v>
      </c>
      <c r="G161" s="8">
        <f t="shared" si="18"/>
        <v>1123.9000000000001</v>
      </c>
      <c r="H161" s="13">
        <f t="shared" si="29"/>
        <v>500</v>
      </c>
      <c r="I161" s="8">
        <f t="shared" si="19"/>
        <v>500</v>
      </c>
      <c r="J161" s="13">
        <f t="shared" si="20"/>
        <v>570</v>
      </c>
      <c r="K161" s="8">
        <f t="shared" si="21"/>
        <v>570</v>
      </c>
      <c r="M161" s="12">
        <f t="shared" si="33"/>
        <v>113</v>
      </c>
      <c r="N161" s="7">
        <f t="shared" si="30"/>
        <v>127</v>
      </c>
      <c r="O161" s="26">
        <f t="shared" si="22"/>
        <v>73.900000000000091</v>
      </c>
      <c r="P161" s="8">
        <f t="shared" si="31"/>
        <v>487.7457390864493</v>
      </c>
      <c r="Q161" s="8">
        <f t="shared" si="32"/>
        <v>81778.702253494659</v>
      </c>
      <c r="R161" s="12">
        <f t="shared" si="26"/>
        <v>1</v>
      </c>
      <c r="S161" s="22">
        <f t="shared" si="27"/>
        <v>81778.702253494659</v>
      </c>
    </row>
    <row r="162" spans="2:19">
      <c r="B162" s="12">
        <f t="shared" si="28"/>
        <v>112</v>
      </c>
      <c r="C162" s="7">
        <f t="shared" si="23"/>
        <v>128</v>
      </c>
      <c r="D162" s="13">
        <f t="shared" si="24"/>
        <v>56500</v>
      </c>
      <c r="E162" s="8">
        <f t="shared" si="25"/>
        <v>56500</v>
      </c>
      <c r="F162" s="13">
        <f t="shared" si="17"/>
        <v>1065</v>
      </c>
      <c r="G162" s="8">
        <f t="shared" si="18"/>
        <v>1118.9000000000001</v>
      </c>
      <c r="H162" s="13">
        <f t="shared" si="29"/>
        <v>500</v>
      </c>
      <c r="I162" s="8">
        <f t="shared" si="19"/>
        <v>500</v>
      </c>
      <c r="J162" s="13">
        <f t="shared" si="20"/>
        <v>565</v>
      </c>
      <c r="K162" s="8">
        <f t="shared" si="21"/>
        <v>565</v>
      </c>
      <c r="M162" s="12">
        <f t="shared" si="33"/>
        <v>112</v>
      </c>
      <c r="N162" s="7">
        <f t="shared" si="30"/>
        <v>128</v>
      </c>
      <c r="O162" s="26">
        <f t="shared" si="22"/>
        <v>68.900000000000091</v>
      </c>
      <c r="P162" s="8">
        <f t="shared" si="31"/>
        <v>491.08561352096791</v>
      </c>
      <c r="Q162" s="8">
        <f t="shared" si="32"/>
        <v>82338.687867015615</v>
      </c>
      <c r="R162" s="12">
        <f t="shared" si="26"/>
        <v>1</v>
      </c>
      <c r="S162" s="22">
        <f t="shared" si="27"/>
        <v>82338.687867015615</v>
      </c>
    </row>
    <row r="163" spans="2:19">
      <c r="B163" s="12">
        <f t="shared" si="28"/>
        <v>111</v>
      </c>
      <c r="C163" s="7">
        <f t="shared" si="23"/>
        <v>129</v>
      </c>
      <c r="D163" s="13">
        <f t="shared" si="24"/>
        <v>56000</v>
      </c>
      <c r="E163" s="8">
        <f t="shared" si="25"/>
        <v>56000</v>
      </c>
      <c r="F163" s="13">
        <f t="shared" ref="F163:F226" si="34">IF(B163&gt;=0,H163+J163,"")</f>
        <v>1060</v>
      </c>
      <c r="G163" s="8">
        <f t="shared" ref="G163:G226" si="35">IF(B163&gt;=0,I163+K163+(SUM($I$21:$K$23)),"")</f>
        <v>1113.9000000000001</v>
      </c>
      <c r="H163" s="13">
        <f t="shared" si="29"/>
        <v>500</v>
      </c>
      <c r="I163" s="8">
        <f t="shared" ref="I163:I226" si="36">IF(B163&gt;=0,H163*(1+$H$20)^$C163,"")</f>
        <v>500</v>
      </c>
      <c r="J163" s="13">
        <f t="shared" ref="J163:J226" si="37">IF(B163&gt;=0,D163*$H$17,"")</f>
        <v>560</v>
      </c>
      <c r="K163" s="8">
        <f t="shared" ref="K163:K226" si="38">IF(B163&gt;=0,J163*(1+$H$20)^$C163,"")</f>
        <v>560</v>
      </c>
      <c r="M163" s="12">
        <f t="shared" si="33"/>
        <v>111</v>
      </c>
      <c r="N163" s="7">
        <f t="shared" si="30"/>
        <v>129</v>
      </c>
      <c r="O163" s="26">
        <f t="shared" ref="O163:O226" si="39">IF(M163&lt;0,"",IF(G163-$Q$12&gt;0,(G163-$Q$12)*((1+$Q$20)^N163),0))</f>
        <v>63.900000000000091</v>
      </c>
      <c r="P163" s="8">
        <f t="shared" si="31"/>
        <v>494.41552720209364</v>
      </c>
      <c r="Q163" s="8">
        <f t="shared" si="32"/>
        <v>82897.003394217696</v>
      </c>
      <c r="R163" s="12">
        <f t="shared" si="26"/>
        <v>1</v>
      </c>
      <c r="S163" s="22">
        <f t="shared" si="27"/>
        <v>82897.003394217696</v>
      </c>
    </row>
    <row r="164" spans="2:19">
      <c r="B164" s="12">
        <f t="shared" si="28"/>
        <v>110</v>
      </c>
      <c r="C164" s="7">
        <f t="shared" ref="C164:C227" si="40">IF(B164&gt;=0,$H$18-B164,"")</f>
        <v>130</v>
      </c>
      <c r="D164" s="13">
        <f t="shared" ref="D164:D227" si="41">IF(B164&gt;=0,D163-H163,"")</f>
        <v>55500</v>
      </c>
      <c r="E164" s="8">
        <f t="shared" ref="E164:E227" si="42">IF(B164&gt;=0,D164*(1+$H$20)^$C163,"")</f>
        <v>55500</v>
      </c>
      <c r="F164" s="13">
        <f t="shared" si="34"/>
        <v>1055</v>
      </c>
      <c r="G164" s="8">
        <f t="shared" si="35"/>
        <v>1108.9000000000001</v>
      </c>
      <c r="H164" s="13">
        <f t="shared" si="29"/>
        <v>500</v>
      </c>
      <c r="I164" s="8">
        <f t="shared" si="36"/>
        <v>500</v>
      </c>
      <c r="J164" s="13">
        <f t="shared" si="37"/>
        <v>555</v>
      </c>
      <c r="K164" s="8">
        <f t="shared" si="38"/>
        <v>555</v>
      </c>
      <c r="M164" s="12">
        <f t="shared" si="33"/>
        <v>110</v>
      </c>
      <c r="N164" s="7">
        <f t="shared" si="30"/>
        <v>130</v>
      </c>
      <c r="O164" s="26">
        <f t="shared" si="39"/>
        <v>58.900000000000091</v>
      </c>
      <c r="P164" s="8">
        <f t="shared" si="31"/>
        <v>497.73542036530614</v>
      </c>
      <c r="Q164" s="8">
        <f t="shared" si="32"/>
        <v>83453.638814582999</v>
      </c>
      <c r="R164" s="12">
        <f t="shared" ref="R164:R227" si="43">IF(Q164=0,0,IF(Q165&gt;Q164,1,2))</f>
        <v>1</v>
      </c>
      <c r="S164" s="22">
        <f t="shared" ref="S164:S227" si="44">Q164</f>
        <v>83453.638814582999</v>
      </c>
    </row>
    <row r="165" spans="2:19">
      <c r="B165" s="12">
        <f t="shared" ref="B165:B228" si="45">B164-1</f>
        <v>109</v>
      </c>
      <c r="C165" s="7">
        <f t="shared" si="40"/>
        <v>131</v>
      </c>
      <c r="D165" s="13">
        <f t="shared" si="41"/>
        <v>55000</v>
      </c>
      <c r="E165" s="8">
        <f t="shared" si="42"/>
        <v>55000</v>
      </c>
      <c r="F165" s="13">
        <f t="shared" si="34"/>
        <v>1050</v>
      </c>
      <c r="G165" s="8">
        <f t="shared" si="35"/>
        <v>1103.9000000000001</v>
      </c>
      <c r="H165" s="13">
        <f t="shared" ref="H165:H228" si="46">IF(B165&gt;=0,$H$19,"")</f>
        <v>500</v>
      </c>
      <c r="I165" s="8">
        <f t="shared" si="36"/>
        <v>500</v>
      </c>
      <c r="J165" s="13">
        <f t="shared" si="37"/>
        <v>550</v>
      </c>
      <c r="K165" s="8">
        <f t="shared" si="38"/>
        <v>550</v>
      </c>
      <c r="M165" s="12">
        <f t="shared" si="33"/>
        <v>109</v>
      </c>
      <c r="N165" s="7">
        <f t="shared" ref="N165:N228" si="47">IF(M165&gt;=0,$Q$18-M165,"")</f>
        <v>131</v>
      </c>
      <c r="O165" s="26">
        <f t="shared" si="39"/>
        <v>53.900000000000091</v>
      </c>
      <c r="P165" s="8">
        <f t="shared" ref="P165:P228" si="48">IF(M165&lt;0,"",IF(O165&gt;0,(O165+Q164)*$Q$17,0))</f>
        <v>501.04523288749795</v>
      </c>
      <c r="Q165" s="8">
        <f t="shared" ref="Q165:Q228" si="49">IF(M165&lt;0,"",IF(O165&gt;0,Q164+O165+P165,0))</f>
        <v>84008.584047470489</v>
      </c>
      <c r="R165" s="12">
        <f t="shared" si="43"/>
        <v>1</v>
      </c>
      <c r="S165" s="22">
        <f t="shared" si="44"/>
        <v>84008.584047470489</v>
      </c>
    </row>
    <row r="166" spans="2:19">
      <c r="B166" s="12">
        <f t="shared" si="45"/>
        <v>108</v>
      </c>
      <c r="C166" s="7">
        <f t="shared" si="40"/>
        <v>132</v>
      </c>
      <c r="D166" s="13">
        <f t="shared" si="41"/>
        <v>54500</v>
      </c>
      <c r="E166" s="8">
        <f t="shared" si="42"/>
        <v>54500</v>
      </c>
      <c r="F166" s="13">
        <f t="shared" si="34"/>
        <v>1045</v>
      </c>
      <c r="G166" s="8">
        <f t="shared" si="35"/>
        <v>1098.9000000000001</v>
      </c>
      <c r="H166" s="13">
        <f t="shared" si="46"/>
        <v>500</v>
      </c>
      <c r="I166" s="8">
        <f t="shared" si="36"/>
        <v>500</v>
      </c>
      <c r="J166" s="13">
        <f t="shared" si="37"/>
        <v>545</v>
      </c>
      <c r="K166" s="8">
        <f t="shared" si="38"/>
        <v>545</v>
      </c>
      <c r="M166" s="12">
        <f t="shared" ref="M166:M229" si="50">M165-1</f>
        <v>108</v>
      </c>
      <c r="N166" s="7">
        <f t="shared" si="47"/>
        <v>132</v>
      </c>
      <c r="O166" s="26">
        <f t="shared" si="39"/>
        <v>48.900000000000091</v>
      </c>
      <c r="P166" s="8">
        <f t="shared" si="48"/>
        <v>504.34490428482292</v>
      </c>
      <c r="Q166" s="8">
        <f t="shared" si="49"/>
        <v>84561.828951755306</v>
      </c>
      <c r="R166" s="12">
        <f t="shared" si="43"/>
        <v>1</v>
      </c>
      <c r="S166" s="22">
        <f t="shared" si="44"/>
        <v>84561.828951755306</v>
      </c>
    </row>
    <row r="167" spans="2:19">
      <c r="B167" s="12">
        <f t="shared" si="45"/>
        <v>107</v>
      </c>
      <c r="C167" s="7">
        <f t="shared" si="40"/>
        <v>133</v>
      </c>
      <c r="D167" s="13">
        <f t="shared" si="41"/>
        <v>54000</v>
      </c>
      <c r="E167" s="8">
        <f t="shared" si="42"/>
        <v>54000</v>
      </c>
      <c r="F167" s="13">
        <f t="shared" si="34"/>
        <v>1040</v>
      </c>
      <c r="G167" s="8">
        <f t="shared" si="35"/>
        <v>1093.9000000000001</v>
      </c>
      <c r="H167" s="13">
        <f t="shared" si="46"/>
        <v>500</v>
      </c>
      <c r="I167" s="8">
        <f t="shared" si="36"/>
        <v>500</v>
      </c>
      <c r="J167" s="13">
        <f t="shared" si="37"/>
        <v>540</v>
      </c>
      <c r="K167" s="8">
        <f t="shared" si="38"/>
        <v>540</v>
      </c>
      <c r="M167" s="12">
        <f t="shared" si="50"/>
        <v>107</v>
      </c>
      <c r="N167" s="7">
        <f t="shared" si="47"/>
        <v>133</v>
      </c>
      <c r="O167" s="26">
        <f t="shared" si="39"/>
        <v>43.900000000000091</v>
      </c>
      <c r="P167" s="8">
        <f t="shared" si="48"/>
        <v>507.6343737105318</v>
      </c>
      <c r="Q167" s="8">
        <f t="shared" si="49"/>
        <v>85113.363325465834</v>
      </c>
      <c r="R167" s="12">
        <f t="shared" si="43"/>
        <v>1</v>
      </c>
      <c r="S167" s="22">
        <f t="shared" si="44"/>
        <v>85113.363325465834</v>
      </c>
    </row>
    <row r="168" spans="2:19">
      <c r="B168" s="12">
        <f t="shared" si="45"/>
        <v>106</v>
      </c>
      <c r="C168" s="7">
        <f t="shared" si="40"/>
        <v>134</v>
      </c>
      <c r="D168" s="13">
        <f t="shared" si="41"/>
        <v>53500</v>
      </c>
      <c r="E168" s="8">
        <f t="shared" si="42"/>
        <v>53500</v>
      </c>
      <c r="F168" s="13">
        <f t="shared" si="34"/>
        <v>1035</v>
      </c>
      <c r="G168" s="8">
        <f t="shared" si="35"/>
        <v>1088.9000000000001</v>
      </c>
      <c r="H168" s="13">
        <f t="shared" si="46"/>
        <v>500</v>
      </c>
      <c r="I168" s="8">
        <f t="shared" si="36"/>
        <v>500</v>
      </c>
      <c r="J168" s="13">
        <f t="shared" si="37"/>
        <v>535</v>
      </c>
      <c r="K168" s="8">
        <f t="shared" si="38"/>
        <v>535</v>
      </c>
      <c r="M168" s="12">
        <f t="shared" si="50"/>
        <v>106</v>
      </c>
      <c r="N168" s="7">
        <f t="shared" si="47"/>
        <v>134</v>
      </c>
      <c r="O168" s="26">
        <f t="shared" si="39"/>
        <v>38.900000000000091</v>
      </c>
      <c r="P168" s="8">
        <f t="shared" si="48"/>
        <v>510.91357995279498</v>
      </c>
      <c r="Q168" s="8">
        <f t="shared" si="49"/>
        <v>85663.17690541863</v>
      </c>
      <c r="R168" s="12">
        <f t="shared" si="43"/>
        <v>1</v>
      </c>
      <c r="S168" s="22">
        <f t="shared" si="44"/>
        <v>85663.17690541863</v>
      </c>
    </row>
    <row r="169" spans="2:19">
      <c r="B169" s="12">
        <f t="shared" si="45"/>
        <v>105</v>
      </c>
      <c r="C169" s="7">
        <f t="shared" si="40"/>
        <v>135</v>
      </c>
      <c r="D169" s="13">
        <f t="shared" si="41"/>
        <v>53000</v>
      </c>
      <c r="E169" s="8">
        <f t="shared" si="42"/>
        <v>53000</v>
      </c>
      <c r="F169" s="13">
        <f t="shared" si="34"/>
        <v>1030</v>
      </c>
      <c r="G169" s="8">
        <f t="shared" si="35"/>
        <v>1083.9000000000001</v>
      </c>
      <c r="H169" s="13">
        <f t="shared" si="46"/>
        <v>500</v>
      </c>
      <c r="I169" s="8">
        <f t="shared" si="36"/>
        <v>500</v>
      </c>
      <c r="J169" s="13">
        <f t="shared" si="37"/>
        <v>530</v>
      </c>
      <c r="K169" s="8">
        <f t="shared" si="38"/>
        <v>530</v>
      </c>
      <c r="M169" s="12">
        <f t="shared" si="50"/>
        <v>105</v>
      </c>
      <c r="N169" s="7">
        <f t="shared" si="47"/>
        <v>135</v>
      </c>
      <c r="O169" s="26">
        <f t="shared" si="39"/>
        <v>33.900000000000091</v>
      </c>
      <c r="P169" s="8">
        <f t="shared" si="48"/>
        <v>514.18246143251179</v>
      </c>
      <c r="Q169" s="8">
        <f t="shared" si="49"/>
        <v>86211.25936685114</v>
      </c>
      <c r="R169" s="12">
        <f t="shared" si="43"/>
        <v>1</v>
      </c>
      <c r="S169" s="22">
        <f t="shared" si="44"/>
        <v>86211.25936685114</v>
      </c>
    </row>
    <row r="170" spans="2:19">
      <c r="B170" s="12">
        <f t="shared" si="45"/>
        <v>104</v>
      </c>
      <c r="C170" s="7">
        <f t="shared" si="40"/>
        <v>136</v>
      </c>
      <c r="D170" s="13">
        <f t="shared" si="41"/>
        <v>52500</v>
      </c>
      <c r="E170" s="8">
        <f t="shared" si="42"/>
        <v>52500</v>
      </c>
      <c r="F170" s="13">
        <f t="shared" si="34"/>
        <v>1025</v>
      </c>
      <c r="G170" s="8">
        <f t="shared" si="35"/>
        <v>1078.9000000000001</v>
      </c>
      <c r="H170" s="13">
        <f t="shared" si="46"/>
        <v>500</v>
      </c>
      <c r="I170" s="8">
        <f t="shared" si="36"/>
        <v>500</v>
      </c>
      <c r="J170" s="13">
        <f t="shared" si="37"/>
        <v>525</v>
      </c>
      <c r="K170" s="8">
        <f t="shared" si="38"/>
        <v>525</v>
      </c>
      <c r="M170" s="12">
        <f t="shared" si="50"/>
        <v>104</v>
      </c>
      <c r="N170" s="7">
        <f t="shared" si="47"/>
        <v>136</v>
      </c>
      <c r="O170" s="26">
        <f t="shared" si="39"/>
        <v>28.900000000000091</v>
      </c>
      <c r="P170" s="8">
        <f t="shared" si="48"/>
        <v>517.44095620110681</v>
      </c>
      <c r="Q170" s="8">
        <f t="shared" si="49"/>
        <v>86757.600323052247</v>
      </c>
      <c r="R170" s="12">
        <f t="shared" si="43"/>
        <v>1</v>
      </c>
      <c r="S170" s="22">
        <f t="shared" si="44"/>
        <v>86757.600323052247</v>
      </c>
    </row>
    <row r="171" spans="2:19">
      <c r="B171" s="12">
        <f t="shared" si="45"/>
        <v>103</v>
      </c>
      <c r="C171" s="7">
        <f t="shared" si="40"/>
        <v>137</v>
      </c>
      <c r="D171" s="13">
        <f t="shared" si="41"/>
        <v>52000</v>
      </c>
      <c r="E171" s="8">
        <f t="shared" si="42"/>
        <v>52000</v>
      </c>
      <c r="F171" s="13">
        <f t="shared" si="34"/>
        <v>1020</v>
      </c>
      <c r="G171" s="8">
        <f t="shared" si="35"/>
        <v>1073.9000000000001</v>
      </c>
      <c r="H171" s="13">
        <f t="shared" si="46"/>
        <v>500</v>
      </c>
      <c r="I171" s="8">
        <f t="shared" si="36"/>
        <v>500</v>
      </c>
      <c r="J171" s="13">
        <f t="shared" si="37"/>
        <v>520</v>
      </c>
      <c r="K171" s="8">
        <f t="shared" si="38"/>
        <v>520</v>
      </c>
      <c r="M171" s="12">
        <f t="shared" si="50"/>
        <v>103</v>
      </c>
      <c r="N171" s="7">
        <f t="shared" si="47"/>
        <v>137</v>
      </c>
      <c r="O171" s="26">
        <f t="shared" si="39"/>
        <v>23.900000000000091</v>
      </c>
      <c r="P171" s="8">
        <f t="shared" si="48"/>
        <v>520.68900193831348</v>
      </c>
      <c r="Q171" s="8">
        <f t="shared" si="49"/>
        <v>87302.189324990555</v>
      </c>
      <c r="R171" s="12">
        <f t="shared" si="43"/>
        <v>1</v>
      </c>
      <c r="S171" s="22">
        <f t="shared" si="44"/>
        <v>87302.189324990555</v>
      </c>
    </row>
    <row r="172" spans="2:19">
      <c r="B172" s="12">
        <f t="shared" si="45"/>
        <v>102</v>
      </c>
      <c r="C172" s="7">
        <f t="shared" si="40"/>
        <v>138</v>
      </c>
      <c r="D172" s="13">
        <f t="shared" si="41"/>
        <v>51500</v>
      </c>
      <c r="E172" s="8">
        <f t="shared" si="42"/>
        <v>51500</v>
      </c>
      <c r="F172" s="13">
        <f t="shared" si="34"/>
        <v>1015</v>
      </c>
      <c r="G172" s="8">
        <f t="shared" si="35"/>
        <v>1068.9000000000001</v>
      </c>
      <c r="H172" s="13">
        <f t="shared" si="46"/>
        <v>500</v>
      </c>
      <c r="I172" s="8">
        <f t="shared" si="36"/>
        <v>500</v>
      </c>
      <c r="J172" s="13">
        <f t="shared" si="37"/>
        <v>515</v>
      </c>
      <c r="K172" s="8">
        <f t="shared" si="38"/>
        <v>515</v>
      </c>
      <c r="M172" s="12">
        <f t="shared" si="50"/>
        <v>102</v>
      </c>
      <c r="N172" s="7">
        <f t="shared" si="47"/>
        <v>138</v>
      </c>
      <c r="O172" s="26">
        <f t="shared" si="39"/>
        <v>18.900000000000091</v>
      </c>
      <c r="P172" s="8">
        <f t="shared" si="48"/>
        <v>523.92653594994329</v>
      </c>
      <c r="Q172" s="8">
        <f t="shared" si="49"/>
        <v>87845.01586094049</v>
      </c>
      <c r="R172" s="12">
        <f t="shared" si="43"/>
        <v>1</v>
      </c>
      <c r="S172" s="22">
        <f t="shared" si="44"/>
        <v>87845.01586094049</v>
      </c>
    </row>
    <row r="173" spans="2:19">
      <c r="B173" s="12">
        <f t="shared" si="45"/>
        <v>101</v>
      </c>
      <c r="C173" s="7">
        <f t="shared" si="40"/>
        <v>139</v>
      </c>
      <c r="D173" s="13">
        <f t="shared" si="41"/>
        <v>51000</v>
      </c>
      <c r="E173" s="8">
        <f t="shared" si="42"/>
        <v>51000</v>
      </c>
      <c r="F173" s="13">
        <f t="shared" si="34"/>
        <v>1010</v>
      </c>
      <c r="G173" s="8">
        <f t="shared" si="35"/>
        <v>1063.9000000000001</v>
      </c>
      <c r="H173" s="13">
        <f t="shared" si="46"/>
        <v>500</v>
      </c>
      <c r="I173" s="8">
        <f t="shared" si="36"/>
        <v>500</v>
      </c>
      <c r="J173" s="13">
        <f t="shared" si="37"/>
        <v>510</v>
      </c>
      <c r="K173" s="8">
        <f t="shared" si="38"/>
        <v>510</v>
      </c>
      <c r="M173" s="12">
        <f t="shared" si="50"/>
        <v>101</v>
      </c>
      <c r="N173" s="7">
        <f t="shared" si="47"/>
        <v>139</v>
      </c>
      <c r="O173" s="26">
        <f t="shared" si="39"/>
        <v>13.900000000000091</v>
      </c>
      <c r="P173" s="8">
        <f t="shared" si="48"/>
        <v>527.15349516564288</v>
      </c>
      <c r="Q173" s="8">
        <f t="shared" si="49"/>
        <v>88386.06935610612</v>
      </c>
      <c r="R173" s="12">
        <f t="shared" si="43"/>
        <v>1</v>
      </c>
      <c r="S173" s="22">
        <f t="shared" si="44"/>
        <v>88386.06935610612</v>
      </c>
    </row>
    <row r="174" spans="2:19">
      <c r="B174" s="12">
        <f t="shared" si="45"/>
        <v>100</v>
      </c>
      <c r="C174" s="7">
        <f t="shared" si="40"/>
        <v>140</v>
      </c>
      <c r="D174" s="13">
        <f t="shared" si="41"/>
        <v>50500</v>
      </c>
      <c r="E174" s="8">
        <f t="shared" si="42"/>
        <v>50500</v>
      </c>
      <c r="F174" s="13">
        <f t="shared" si="34"/>
        <v>1005</v>
      </c>
      <c r="G174" s="8">
        <f t="shared" si="35"/>
        <v>1058.9000000000001</v>
      </c>
      <c r="H174" s="13">
        <f t="shared" si="46"/>
        <v>500</v>
      </c>
      <c r="I174" s="8">
        <f t="shared" si="36"/>
        <v>500</v>
      </c>
      <c r="J174" s="13">
        <f t="shared" si="37"/>
        <v>505</v>
      </c>
      <c r="K174" s="8">
        <f t="shared" si="38"/>
        <v>505</v>
      </c>
      <c r="M174" s="12">
        <f t="shared" si="50"/>
        <v>100</v>
      </c>
      <c r="N174" s="7">
        <f t="shared" si="47"/>
        <v>140</v>
      </c>
      <c r="O174" s="26">
        <f t="shared" si="39"/>
        <v>8.9000000000000909</v>
      </c>
      <c r="P174" s="8">
        <f t="shared" si="48"/>
        <v>530.3698161366367</v>
      </c>
      <c r="Q174" s="8">
        <f t="shared" si="49"/>
        <v>88925.339172242748</v>
      </c>
      <c r="R174" s="12">
        <f t="shared" si="43"/>
        <v>1</v>
      </c>
      <c r="S174" s="22">
        <f t="shared" si="44"/>
        <v>88925.339172242748</v>
      </c>
    </row>
    <row r="175" spans="2:19">
      <c r="B175" s="12">
        <f t="shared" si="45"/>
        <v>99</v>
      </c>
      <c r="C175" s="7">
        <f t="shared" si="40"/>
        <v>141</v>
      </c>
      <c r="D175" s="13">
        <f t="shared" si="41"/>
        <v>50000</v>
      </c>
      <c r="E175" s="8">
        <f t="shared" si="42"/>
        <v>50000</v>
      </c>
      <c r="F175" s="13">
        <f t="shared" si="34"/>
        <v>1000</v>
      </c>
      <c r="G175" s="8">
        <f t="shared" si="35"/>
        <v>1053.9000000000001</v>
      </c>
      <c r="H175" s="13">
        <f t="shared" si="46"/>
        <v>500</v>
      </c>
      <c r="I175" s="8">
        <f t="shared" si="36"/>
        <v>500</v>
      </c>
      <c r="J175" s="13">
        <f t="shared" si="37"/>
        <v>500</v>
      </c>
      <c r="K175" s="8">
        <f t="shared" si="38"/>
        <v>500</v>
      </c>
      <c r="M175" s="12">
        <f t="shared" si="50"/>
        <v>99</v>
      </c>
      <c r="N175" s="7">
        <f t="shared" si="47"/>
        <v>141</v>
      </c>
      <c r="O175" s="26">
        <f t="shared" si="39"/>
        <v>3.9000000000000909</v>
      </c>
      <c r="P175" s="8">
        <f t="shared" si="48"/>
        <v>533.57543503345642</v>
      </c>
      <c r="Q175" s="8">
        <f t="shared" si="49"/>
        <v>89462.814607276203</v>
      </c>
      <c r="R175" s="12">
        <f t="shared" si="43"/>
        <v>2</v>
      </c>
      <c r="S175" s="22">
        <f t="shared" si="44"/>
        <v>89462.814607276203</v>
      </c>
    </row>
    <row r="176" spans="2:19">
      <c r="B176" s="12">
        <f t="shared" si="45"/>
        <v>98</v>
      </c>
      <c r="C176" s="7">
        <f t="shared" si="40"/>
        <v>142</v>
      </c>
      <c r="D176" s="13">
        <f t="shared" si="41"/>
        <v>49500</v>
      </c>
      <c r="E176" s="8">
        <f t="shared" si="42"/>
        <v>49500</v>
      </c>
      <c r="F176" s="13">
        <f t="shared" si="34"/>
        <v>995</v>
      </c>
      <c r="G176" s="8">
        <f t="shared" si="35"/>
        <v>1048.9000000000001</v>
      </c>
      <c r="H176" s="13">
        <f t="shared" si="46"/>
        <v>500</v>
      </c>
      <c r="I176" s="8">
        <f t="shared" si="36"/>
        <v>500</v>
      </c>
      <c r="J176" s="13">
        <f t="shared" si="37"/>
        <v>495</v>
      </c>
      <c r="K176" s="8">
        <f t="shared" si="38"/>
        <v>495</v>
      </c>
      <c r="M176" s="12">
        <f t="shared" si="50"/>
        <v>98</v>
      </c>
      <c r="N176" s="7">
        <f t="shared" si="47"/>
        <v>142</v>
      </c>
      <c r="O176" s="26">
        <f t="shared" si="39"/>
        <v>0</v>
      </c>
      <c r="P176" s="8">
        <f t="shared" si="48"/>
        <v>0</v>
      </c>
      <c r="Q176" s="8">
        <f t="shared" si="49"/>
        <v>0</v>
      </c>
      <c r="R176" s="12">
        <f t="shared" si="43"/>
        <v>0</v>
      </c>
      <c r="S176" s="22">
        <f t="shared" si="44"/>
        <v>0</v>
      </c>
    </row>
    <row r="177" spans="2:19">
      <c r="B177" s="12">
        <f t="shared" si="45"/>
        <v>97</v>
      </c>
      <c r="C177" s="7">
        <f t="shared" si="40"/>
        <v>143</v>
      </c>
      <c r="D177" s="13">
        <f t="shared" si="41"/>
        <v>49000</v>
      </c>
      <c r="E177" s="8">
        <f t="shared" si="42"/>
        <v>49000</v>
      </c>
      <c r="F177" s="13">
        <f t="shared" si="34"/>
        <v>990</v>
      </c>
      <c r="G177" s="8">
        <f t="shared" si="35"/>
        <v>1043.9000000000001</v>
      </c>
      <c r="H177" s="13">
        <f t="shared" si="46"/>
        <v>500</v>
      </c>
      <c r="I177" s="8">
        <f t="shared" si="36"/>
        <v>500</v>
      </c>
      <c r="J177" s="13">
        <f t="shared" si="37"/>
        <v>490</v>
      </c>
      <c r="K177" s="8">
        <f t="shared" si="38"/>
        <v>490</v>
      </c>
      <c r="M177" s="12">
        <f t="shared" si="50"/>
        <v>97</v>
      </c>
      <c r="N177" s="7">
        <f t="shared" si="47"/>
        <v>143</v>
      </c>
      <c r="O177" s="26">
        <f t="shared" si="39"/>
        <v>0</v>
      </c>
      <c r="P177" s="8">
        <f t="shared" si="48"/>
        <v>0</v>
      </c>
      <c r="Q177" s="8">
        <f t="shared" si="49"/>
        <v>0</v>
      </c>
      <c r="R177" s="12">
        <f t="shared" si="43"/>
        <v>0</v>
      </c>
      <c r="S177" s="22">
        <f t="shared" si="44"/>
        <v>0</v>
      </c>
    </row>
    <row r="178" spans="2:19">
      <c r="B178" s="12">
        <f t="shared" si="45"/>
        <v>96</v>
      </c>
      <c r="C178" s="7">
        <f t="shared" si="40"/>
        <v>144</v>
      </c>
      <c r="D178" s="13">
        <f t="shared" si="41"/>
        <v>48500</v>
      </c>
      <c r="E178" s="8">
        <f t="shared" si="42"/>
        <v>48500</v>
      </c>
      <c r="F178" s="13">
        <f t="shared" si="34"/>
        <v>985</v>
      </c>
      <c r="G178" s="8">
        <f t="shared" si="35"/>
        <v>1038.9000000000001</v>
      </c>
      <c r="H178" s="13">
        <f t="shared" si="46"/>
        <v>500</v>
      </c>
      <c r="I178" s="8">
        <f t="shared" si="36"/>
        <v>500</v>
      </c>
      <c r="J178" s="13">
        <f t="shared" si="37"/>
        <v>485</v>
      </c>
      <c r="K178" s="8">
        <f t="shared" si="38"/>
        <v>485</v>
      </c>
      <c r="M178" s="12">
        <f t="shared" si="50"/>
        <v>96</v>
      </c>
      <c r="N178" s="7">
        <f t="shared" si="47"/>
        <v>144</v>
      </c>
      <c r="O178" s="26">
        <f t="shared" si="39"/>
        <v>0</v>
      </c>
      <c r="P178" s="8">
        <f t="shared" si="48"/>
        <v>0</v>
      </c>
      <c r="Q178" s="8">
        <f t="shared" si="49"/>
        <v>0</v>
      </c>
      <c r="R178" s="12">
        <f t="shared" si="43"/>
        <v>0</v>
      </c>
      <c r="S178" s="22">
        <f t="shared" si="44"/>
        <v>0</v>
      </c>
    </row>
    <row r="179" spans="2:19">
      <c r="B179" s="12">
        <f t="shared" si="45"/>
        <v>95</v>
      </c>
      <c r="C179" s="7">
        <f t="shared" si="40"/>
        <v>145</v>
      </c>
      <c r="D179" s="13">
        <f t="shared" si="41"/>
        <v>48000</v>
      </c>
      <c r="E179" s="8">
        <f t="shared" si="42"/>
        <v>48000</v>
      </c>
      <c r="F179" s="13">
        <f t="shared" si="34"/>
        <v>980</v>
      </c>
      <c r="G179" s="8">
        <f t="shared" si="35"/>
        <v>1033.9000000000001</v>
      </c>
      <c r="H179" s="13">
        <f t="shared" si="46"/>
        <v>500</v>
      </c>
      <c r="I179" s="8">
        <f t="shared" si="36"/>
        <v>500</v>
      </c>
      <c r="J179" s="13">
        <f t="shared" si="37"/>
        <v>480</v>
      </c>
      <c r="K179" s="8">
        <f t="shared" si="38"/>
        <v>480</v>
      </c>
      <c r="M179" s="12">
        <f t="shared" si="50"/>
        <v>95</v>
      </c>
      <c r="N179" s="7">
        <f t="shared" si="47"/>
        <v>145</v>
      </c>
      <c r="O179" s="26">
        <f t="shared" si="39"/>
        <v>0</v>
      </c>
      <c r="P179" s="8">
        <f t="shared" si="48"/>
        <v>0</v>
      </c>
      <c r="Q179" s="8">
        <f t="shared" si="49"/>
        <v>0</v>
      </c>
      <c r="R179" s="12">
        <f t="shared" si="43"/>
        <v>0</v>
      </c>
      <c r="S179" s="22">
        <f t="shared" si="44"/>
        <v>0</v>
      </c>
    </row>
    <row r="180" spans="2:19">
      <c r="B180" s="12">
        <f t="shared" si="45"/>
        <v>94</v>
      </c>
      <c r="C180" s="7">
        <f t="shared" si="40"/>
        <v>146</v>
      </c>
      <c r="D180" s="13">
        <f t="shared" si="41"/>
        <v>47500</v>
      </c>
      <c r="E180" s="8">
        <f t="shared" si="42"/>
        <v>47500</v>
      </c>
      <c r="F180" s="13">
        <f t="shared" si="34"/>
        <v>975</v>
      </c>
      <c r="G180" s="8">
        <f t="shared" si="35"/>
        <v>1028.9000000000001</v>
      </c>
      <c r="H180" s="13">
        <f t="shared" si="46"/>
        <v>500</v>
      </c>
      <c r="I180" s="8">
        <f t="shared" si="36"/>
        <v>500</v>
      </c>
      <c r="J180" s="13">
        <f t="shared" si="37"/>
        <v>475</v>
      </c>
      <c r="K180" s="8">
        <f t="shared" si="38"/>
        <v>475</v>
      </c>
      <c r="M180" s="12">
        <f t="shared" si="50"/>
        <v>94</v>
      </c>
      <c r="N180" s="7">
        <f t="shared" si="47"/>
        <v>146</v>
      </c>
      <c r="O180" s="26">
        <f t="shared" si="39"/>
        <v>0</v>
      </c>
      <c r="P180" s="8">
        <f t="shared" si="48"/>
        <v>0</v>
      </c>
      <c r="Q180" s="8">
        <f t="shared" si="49"/>
        <v>0</v>
      </c>
      <c r="R180" s="12">
        <f t="shared" si="43"/>
        <v>0</v>
      </c>
      <c r="S180" s="22">
        <f t="shared" si="44"/>
        <v>0</v>
      </c>
    </row>
    <row r="181" spans="2:19">
      <c r="B181" s="12">
        <f t="shared" si="45"/>
        <v>93</v>
      </c>
      <c r="C181" s="7">
        <f t="shared" si="40"/>
        <v>147</v>
      </c>
      <c r="D181" s="13">
        <f t="shared" si="41"/>
        <v>47000</v>
      </c>
      <c r="E181" s="8">
        <f t="shared" si="42"/>
        <v>47000</v>
      </c>
      <c r="F181" s="13">
        <f t="shared" si="34"/>
        <v>970</v>
      </c>
      <c r="G181" s="8">
        <f t="shared" si="35"/>
        <v>1023.9</v>
      </c>
      <c r="H181" s="13">
        <f t="shared" si="46"/>
        <v>500</v>
      </c>
      <c r="I181" s="8">
        <f t="shared" si="36"/>
        <v>500</v>
      </c>
      <c r="J181" s="13">
        <f t="shared" si="37"/>
        <v>470</v>
      </c>
      <c r="K181" s="8">
        <f t="shared" si="38"/>
        <v>470</v>
      </c>
      <c r="M181" s="12">
        <f t="shared" si="50"/>
        <v>93</v>
      </c>
      <c r="N181" s="7">
        <f t="shared" si="47"/>
        <v>147</v>
      </c>
      <c r="O181" s="26">
        <f t="shared" si="39"/>
        <v>0</v>
      </c>
      <c r="P181" s="8">
        <f t="shared" si="48"/>
        <v>0</v>
      </c>
      <c r="Q181" s="8">
        <f t="shared" si="49"/>
        <v>0</v>
      </c>
      <c r="R181" s="12">
        <f t="shared" si="43"/>
        <v>0</v>
      </c>
      <c r="S181" s="22">
        <f t="shared" si="44"/>
        <v>0</v>
      </c>
    </row>
    <row r="182" spans="2:19">
      <c r="B182" s="12">
        <f t="shared" si="45"/>
        <v>92</v>
      </c>
      <c r="C182" s="7">
        <f t="shared" si="40"/>
        <v>148</v>
      </c>
      <c r="D182" s="13">
        <f t="shared" si="41"/>
        <v>46500</v>
      </c>
      <c r="E182" s="8">
        <f t="shared" si="42"/>
        <v>46500</v>
      </c>
      <c r="F182" s="13">
        <f t="shared" si="34"/>
        <v>965</v>
      </c>
      <c r="G182" s="8">
        <f t="shared" si="35"/>
        <v>1018.9</v>
      </c>
      <c r="H182" s="13">
        <f t="shared" si="46"/>
        <v>500</v>
      </c>
      <c r="I182" s="8">
        <f t="shared" si="36"/>
        <v>500</v>
      </c>
      <c r="J182" s="13">
        <f t="shared" si="37"/>
        <v>465</v>
      </c>
      <c r="K182" s="8">
        <f t="shared" si="38"/>
        <v>465</v>
      </c>
      <c r="M182" s="12">
        <f t="shared" si="50"/>
        <v>92</v>
      </c>
      <c r="N182" s="7">
        <f t="shared" si="47"/>
        <v>148</v>
      </c>
      <c r="O182" s="26">
        <f t="shared" si="39"/>
        <v>0</v>
      </c>
      <c r="P182" s="8">
        <f t="shared" si="48"/>
        <v>0</v>
      </c>
      <c r="Q182" s="8">
        <f t="shared" si="49"/>
        <v>0</v>
      </c>
      <c r="R182" s="12">
        <f t="shared" si="43"/>
        <v>0</v>
      </c>
      <c r="S182" s="22">
        <f t="shared" si="44"/>
        <v>0</v>
      </c>
    </row>
    <row r="183" spans="2:19">
      <c r="B183" s="12">
        <f t="shared" si="45"/>
        <v>91</v>
      </c>
      <c r="C183" s="7">
        <f t="shared" si="40"/>
        <v>149</v>
      </c>
      <c r="D183" s="13">
        <f t="shared" si="41"/>
        <v>46000</v>
      </c>
      <c r="E183" s="8">
        <f t="shared" si="42"/>
        <v>46000</v>
      </c>
      <c r="F183" s="13">
        <f t="shared" si="34"/>
        <v>960</v>
      </c>
      <c r="G183" s="8">
        <f t="shared" si="35"/>
        <v>1013.9</v>
      </c>
      <c r="H183" s="13">
        <f t="shared" si="46"/>
        <v>500</v>
      </c>
      <c r="I183" s="8">
        <f t="shared" si="36"/>
        <v>500</v>
      </c>
      <c r="J183" s="13">
        <f t="shared" si="37"/>
        <v>460</v>
      </c>
      <c r="K183" s="8">
        <f t="shared" si="38"/>
        <v>460</v>
      </c>
      <c r="M183" s="12">
        <f t="shared" si="50"/>
        <v>91</v>
      </c>
      <c r="N183" s="7">
        <f t="shared" si="47"/>
        <v>149</v>
      </c>
      <c r="O183" s="26">
        <f t="shared" si="39"/>
        <v>0</v>
      </c>
      <c r="P183" s="8">
        <f t="shared" si="48"/>
        <v>0</v>
      </c>
      <c r="Q183" s="8">
        <f t="shared" si="49"/>
        <v>0</v>
      </c>
      <c r="R183" s="12">
        <f t="shared" si="43"/>
        <v>0</v>
      </c>
      <c r="S183" s="22">
        <f t="shared" si="44"/>
        <v>0</v>
      </c>
    </row>
    <row r="184" spans="2:19">
      <c r="B184" s="12">
        <f t="shared" si="45"/>
        <v>90</v>
      </c>
      <c r="C184" s="7">
        <f t="shared" si="40"/>
        <v>150</v>
      </c>
      <c r="D184" s="13">
        <f t="shared" si="41"/>
        <v>45500</v>
      </c>
      <c r="E184" s="8">
        <f t="shared" si="42"/>
        <v>45500</v>
      </c>
      <c r="F184" s="13">
        <f t="shared" si="34"/>
        <v>955</v>
      </c>
      <c r="G184" s="8">
        <f t="shared" si="35"/>
        <v>1008.9</v>
      </c>
      <c r="H184" s="13">
        <f t="shared" si="46"/>
        <v>500</v>
      </c>
      <c r="I184" s="8">
        <f t="shared" si="36"/>
        <v>500</v>
      </c>
      <c r="J184" s="13">
        <f t="shared" si="37"/>
        <v>455</v>
      </c>
      <c r="K184" s="8">
        <f t="shared" si="38"/>
        <v>455</v>
      </c>
      <c r="M184" s="12">
        <f t="shared" si="50"/>
        <v>90</v>
      </c>
      <c r="N184" s="7">
        <f t="shared" si="47"/>
        <v>150</v>
      </c>
      <c r="O184" s="26">
        <f t="shared" si="39"/>
        <v>0</v>
      </c>
      <c r="P184" s="8">
        <f t="shared" si="48"/>
        <v>0</v>
      </c>
      <c r="Q184" s="8">
        <f t="shared" si="49"/>
        <v>0</v>
      </c>
      <c r="R184" s="12">
        <f t="shared" si="43"/>
        <v>0</v>
      </c>
      <c r="S184" s="22">
        <f t="shared" si="44"/>
        <v>0</v>
      </c>
    </row>
    <row r="185" spans="2:19">
      <c r="B185" s="12">
        <f t="shared" si="45"/>
        <v>89</v>
      </c>
      <c r="C185" s="7">
        <f t="shared" si="40"/>
        <v>151</v>
      </c>
      <c r="D185" s="13">
        <f t="shared" si="41"/>
        <v>45000</v>
      </c>
      <c r="E185" s="8">
        <f t="shared" si="42"/>
        <v>45000</v>
      </c>
      <c r="F185" s="13">
        <f t="shared" si="34"/>
        <v>950</v>
      </c>
      <c r="G185" s="8">
        <f t="shared" si="35"/>
        <v>1003.9</v>
      </c>
      <c r="H185" s="13">
        <f t="shared" si="46"/>
        <v>500</v>
      </c>
      <c r="I185" s="8">
        <f t="shared" si="36"/>
        <v>500</v>
      </c>
      <c r="J185" s="13">
        <f t="shared" si="37"/>
        <v>450</v>
      </c>
      <c r="K185" s="8">
        <f t="shared" si="38"/>
        <v>450</v>
      </c>
      <c r="M185" s="12">
        <f t="shared" si="50"/>
        <v>89</v>
      </c>
      <c r="N185" s="7">
        <f t="shared" si="47"/>
        <v>151</v>
      </c>
      <c r="O185" s="26">
        <f t="shared" si="39"/>
        <v>0</v>
      </c>
      <c r="P185" s="8">
        <f t="shared" si="48"/>
        <v>0</v>
      </c>
      <c r="Q185" s="8">
        <f t="shared" si="49"/>
        <v>0</v>
      </c>
      <c r="R185" s="12">
        <f t="shared" si="43"/>
        <v>0</v>
      </c>
      <c r="S185" s="22">
        <f t="shared" si="44"/>
        <v>0</v>
      </c>
    </row>
    <row r="186" spans="2:19">
      <c r="B186" s="12">
        <f t="shared" si="45"/>
        <v>88</v>
      </c>
      <c r="C186" s="7">
        <f t="shared" si="40"/>
        <v>152</v>
      </c>
      <c r="D186" s="13">
        <f t="shared" si="41"/>
        <v>44500</v>
      </c>
      <c r="E186" s="8">
        <f t="shared" si="42"/>
        <v>44500</v>
      </c>
      <c r="F186" s="13">
        <f t="shared" si="34"/>
        <v>945</v>
      </c>
      <c r="G186" s="8">
        <f t="shared" si="35"/>
        <v>998.9</v>
      </c>
      <c r="H186" s="13">
        <f t="shared" si="46"/>
        <v>500</v>
      </c>
      <c r="I186" s="8">
        <f t="shared" si="36"/>
        <v>500</v>
      </c>
      <c r="J186" s="13">
        <f t="shared" si="37"/>
        <v>445</v>
      </c>
      <c r="K186" s="8">
        <f t="shared" si="38"/>
        <v>445</v>
      </c>
      <c r="M186" s="12">
        <f t="shared" si="50"/>
        <v>88</v>
      </c>
      <c r="N186" s="7">
        <f t="shared" si="47"/>
        <v>152</v>
      </c>
      <c r="O186" s="26">
        <f t="shared" si="39"/>
        <v>0</v>
      </c>
      <c r="P186" s="8">
        <f t="shared" si="48"/>
        <v>0</v>
      </c>
      <c r="Q186" s="8">
        <f t="shared" si="49"/>
        <v>0</v>
      </c>
      <c r="R186" s="12">
        <f t="shared" si="43"/>
        <v>0</v>
      </c>
      <c r="S186" s="22">
        <f t="shared" si="44"/>
        <v>0</v>
      </c>
    </row>
    <row r="187" spans="2:19">
      <c r="B187" s="12">
        <f t="shared" si="45"/>
        <v>87</v>
      </c>
      <c r="C187" s="7">
        <f t="shared" si="40"/>
        <v>153</v>
      </c>
      <c r="D187" s="13">
        <f t="shared" si="41"/>
        <v>44000</v>
      </c>
      <c r="E187" s="8">
        <f t="shared" si="42"/>
        <v>44000</v>
      </c>
      <c r="F187" s="13">
        <f t="shared" si="34"/>
        <v>940</v>
      </c>
      <c r="G187" s="8">
        <f t="shared" si="35"/>
        <v>993.9</v>
      </c>
      <c r="H187" s="13">
        <f t="shared" si="46"/>
        <v>500</v>
      </c>
      <c r="I187" s="8">
        <f t="shared" si="36"/>
        <v>500</v>
      </c>
      <c r="J187" s="13">
        <f t="shared" si="37"/>
        <v>440</v>
      </c>
      <c r="K187" s="8">
        <f t="shared" si="38"/>
        <v>440</v>
      </c>
      <c r="M187" s="12">
        <f t="shared" si="50"/>
        <v>87</v>
      </c>
      <c r="N187" s="7">
        <f t="shared" si="47"/>
        <v>153</v>
      </c>
      <c r="O187" s="26">
        <f t="shared" si="39"/>
        <v>0</v>
      </c>
      <c r="P187" s="8">
        <f t="shared" si="48"/>
        <v>0</v>
      </c>
      <c r="Q187" s="8">
        <f t="shared" si="49"/>
        <v>0</v>
      </c>
      <c r="R187" s="12">
        <f t="shared" si="43"/>
        <v>0</v>
      </c>
      <c r="S187" s="22">
        <f t="shared" si="44"/>
        <v>0</v>
      </c>
    </row>
    <row r="188" spans="2:19">
      <c r="B188" s="12">
        <f t="shared" si="45"/>
        <v>86</v>
      </c>
      <c r="C188" s="7">
        <f t="shared" si="40"/>
        <v>154</v>
      </c>
      <c r="D188" s="13">
        <f t="shared" si="41"/>
        <v>43500</v>
      </c>
      <c r="E188" s="8">
        <f t="shared" si="42"/>
        <v>43500</v>
      </c>
      <c r="F188" s="13">
        <f t="shared" si="34"/>
        <v>935</v>
      </c>
      <c r="G188" s="8">
        <f t="shared" si="35"/>
        <v>988.9</v>
      </c>
      <c r="H188" s="13">
        <f t="shared" si="46"/>
        <v>500</v>
      </c>
      <c r="I188" s="8">
        <f t="shared" si="36"/>
        <v>500</v>
      </c>
      <c r="J188" s="13">
        <f t="shared" si="37"/>
        <v>435</v>
      </c>
      <c r="K188" s="8">
        <f t="shared" si="38"/>
        <v>435</v>
      </c>
      <c r="M188" s="12">
        <f t="shared" si="50"/>
        <v>86</v>
      </c>
      <c r="N188" s="7">
        <f t="shared" si="47"/>
        <v>154</v>
      </c>
      <c r="O188" s="26">
        <f t="shared" si="39"/>
        <v>0</v>
      </c>
      <c r="P188" s="8">
        <f t="shared" si="48"/>
        <v>0</v>
      </c>
      <c r="Q188" s="8">
        <f t="shared" si="49"/>
        <v>0</v>
      </c>
      <c r="R188" s="12">
        <f t="shared" si="43"/>
        <v>0</v>
      </c>
      <c r="S188" s="22">
        <f t="shared" si="44"/>
        <v>0</v>
      </c>
    </row>
    <row r="189" spans="2:19">
      <c r="B189" s="12">
        <f t="shared" si="45"/>
        <v>85</v>
      </c>
      <c r="C189" s="7">
        <f t="shared" si="40"/>
        <v>155</v>
      </c>
      <c r="D189" s="13">
        <f t="shared" si="41"/>
        <v>43000</v>
      </c>
      <c r="E189" s="8">
        <f t="shared" si="42"/>
        <v>43000</v>
      </c>
      <c r="F189" s="13">
        <f t="shared" si="34"/>
        <v>930</v>
      </c>
      <c r="G189" s="8">
        <f t="shared" si="35"/>
        <v>983.9</v>
      </c>
      <c r="H189" s="13">
        <f t="shared" si="46"/>
        <v>500</v>
      </c>
      <c r="I189" s="8">
        <f t="shared" si="36"/>
        <v>500</v>
      </c>
      <c r="J189" s="13">
        <f t="shared" si="37"/>
        <v>430</v>
      </c>
      <c r="K189" s="8">
        <f t="shared" si="38"/>
        <v>430</v>
      </c>
      <c r="M189" s="12">
        <f t="shared" si="50"/>
        <v>85</v>
      </c>
      <c r="N189" s="7">
        <f t="shared" si="47"/>
        <v>155</v>
      </c>
      <c r="O189" s="26">
        <f t="shared" si="39"/>
        <v>0</v>
      </c>
      <c r="P189" s="8">
        <f t="shared" si="48"/>
        <v>0</v>
      </c>
      <c r="Q189" s="8">
        <f t="shared" si="49"/>
        <v>0</v>
      </c>
      <c r="R189" s="12">
        <f t="shared" si="43"/>
        <v>0</v>
      </c>
      <c r="S189" s="22">
        <f t="shared" si="44"/>
        <v>0</v>
      </c>
    </row>
    <row r="190" spans="2:19">
      <c r="B190" s="12">
        <f t="shared" si="45"/>
        <v>84</v>
      </c>
      <c r="C190" s="7">
        <f t="shared" si="40"/>
        <v>156</v>
      </c>
      <c r="D190" s="13">
        <f t="shared" si="41"/>
        <v>42500</v>
      </c>
      <c r="E190" s="8">
        <f t="shared" si="42"/>
        <v>42500</v>
      </c>
      <c r="F190" s="13">
        <f t="shared" si="34"/>
        <v>925</v>
      </c>
      <c r="G190" s="8">
        <f t="shared" si="35"/>
        <v>978.9</v>
      </c>
      <c r="H190" s="13">
        <f t="shared" si="46"/>
        <v>500</v>
      </c>
      <c r="I190" s="8">
        <f t="shared" si="36"/>
        <v>500</v>
      </c>
      <c r="J190" s="13">
        <f t="shared" si="37"/>
        <v>425</v>
      </c>
      <c r="K190" s="8">
        <f t="shared" si="38"/>
        <v>425</v>
      </c>
      <c r="M190" s="12">
        <f t="shared" si="50"/>
        <v>84</v>
      </c>
      <c r="N190" s="7">
        <f t="shared" si="47"/>
        <v>156</v>
      </c>
      <c r="O190" s="26">
        <f t="shared" si="39"/>
        <v>0</v>
      </c>
      <c r="P190" s="8">
        <f t="shared" si="48"/>
        <v>0</v>
      </c>
      <c r="Q190" s="8">
        <f t="shared" si="49"/>
        <v>0</v>
      </c>
      <c r="R190" s="12">
        <f t="shared" si="43"/>
        <v>0</v>
      </c>
      <c r="S190" s="22">
        <f t="shared" si="44"/>
        <v>0</v>
      </c>
    </row>
    <row r="191" spans="2:19">
      <c r="B191" s="12">
        <f t="shared" si="45"/>
        <v>83</v>
      </c>
      <c r="C191" s="7">
        <f t="shared" si="40"/>
        <v>157</v>
      </c>
      <c r="D191" s="13">
        <f t="shared" si="41"/>
        <v>42000</v>
      </c>
      <c r="E191" s="8">
        <f t="shared" si="42"/>
        <v>42000</v>
      </c>
      <c r="F191" s="13">
        <f t="shared" si="34"/>
        <v>920</v>
      </c>
      <c r="G191" s="8">
        <f t="shared" si="35"/>
        <v>973.9</v>
      </c>
      <c r="H191" s="13">
        <f t="shared" si="46"/>
        <v>500</v>
      </c>
      <c r="I191" s="8">
        <f t="shared" si="36"/>
        <v>500</v>
      </c>
      <c r="J191" s="13">
        <f t="shared" si="37"/>
        <v>420</v>
      </c>
      <c r="K191" s="8">
        <f t="shared" si="38"/>
        <v>420</v>
      </c>
      <c r="M191" s="12">
        <f t="shared" si="50"/>
        <v>83</v>
      </c>
      <c r="N191" s="7">
        <f t="shared" si="47"/>
        <v>157</v>
      </c>
      <c r="O191" s="26">
        <f t="shared" si="39"/>
        <v>0</v>
      </c>
      <c r="P191" s="8">
        <f t="shared" si="48"/>
        <v>0</v>
      </c>
      <c r="Q191" s="8">
        <f t="shared" si="49"/>
        <v>0</v>
      </c>
      <c r="R191" s="12">
        <f t="shared" si="43"/>
        <v>0</v>
      </c>
      <c r="S191" s="22">
        <f t="shared" si="44"/>
        <v>0</v>
      </c>
    </row>
    <row r="192" spans="2:19">
      <c r="B192" s="12">
        <f t="shared" si="45"/>
        <v>82</v>
      </c>
      <c r="C192" s="7">
        <f t="shared" si="40"/>
        <v>158</v>
      </c>
      <c r="D192" s="13">
        <f t="shared" si="41"/>
        <v>41500</v>
      </c>
      <c r="E192" s="8">
        <f t="shared" si="42"/>
        <v>41500</v>
      </c>
      <c r="F192" s="13">
        <f t="shared" si="34"/>
        <v>915</v>
      </c>
      <c r="G192" s="8">
        <f t="shared" si="35"/>
        <v>968.9</v>
      </c>
      <c r="H192" s="13">
        <f t="shared" si="46"/>
        <v>500</v>
      </c>
      <c r="I192" s="8">
        <f t="shared" si="36"/>
        <v>500</v>
      </c>
      <c r="J192" s="13">
        <f t="shared" si="37"/>
        <v>415</v>
      </c>
      <c r="K192" s="8">
        <f t="shared" si="38"/>
        <v>415</v>
      </c>
      <c r="M192" s="12">
        <f t="shared" si="50"/>
        <v>82</v>
      </c>
      <c r="N192" s="7">
        <f t="shared" si="47"/>
        <v>158</v>
      </c>
      <c r="O192" s="26">
        <f t="shared" si="39"/>
        <v>0</v>
      </c>
      <c r="P192" s="8">
        <f t="shared" si="48"/>
        <v>0</v>
      </c>
      <c r="Q192" s="8">
        <f t="shared" si="49"/>
        <v>0</v>
      </c>
      <c r="R192" s="12">
        <f t="shared" si="43"/>
        <v>0</v>
      </c>
      <c r="S192" s="22">
        <f t="shared" si="44"/>
        <v>0</v>
      </c>
    </row>
    <row r="193" spans="2:19">
      <c r="B193" s="12">
        <f t="shared" si="45"/>
        <v>81</v>
      </c>
      <c r="C193" s="7">
        <f t="shared" si="40"/>
        <v>159</v>
      </c>
      <c r="D193" s="13">
        <f t="shared" si="41"/>
        <v>41000</v>
      </c>
      <c r="E193" s="8">
        <f t="shared" si="42"/>
        <v>41000</v>
      </c>
      <c r="F193" s="13">
        <f t="shared" si="34"/>
        <v>910</v>
      </c>
      <c r="G193" s="8">
        <f t="shared" si="35"/>
        <v>963.9</v>
      </c>
      <c r="H193" s="13">
        <f t="shared" si="46"/>
        <v>500</v>
      </c>
      <c r="I193" s="8">
        <f t="shared" si="36"/>
        <v>500</v>
      </c>
      <c r="J193" s="13">
        <f t="shared" si="37"/>
        <v>410</v>
      </c>
      <c r="K193" s="8">
        <f t="shared" si="38"/>
        <v>410</v>
      </c>
      <c r="M193" s="12">
        <f t="shared" si="50"/>
        <v>81</v>
      </c>
      <c r="N193" s="7">
        <f t="shared" si="47"/>
        <v>159</v>
      </c>
      <c r="O193" s="26">
        <f t="shared" si="39"/>
        <v>0</v>
      </c>
      <c r="P193" s="8">
        <f t="shared" si="48"/>
        <v>0</v>
      </c>
      <c r="Q193" s="8">
        <f t="shared" si="49"/>
        <v>0</v>
      </c>
      <c r="R193" s="12">
        <f t="shared" si="43"/>
        <v>0</v>
      </c>
      <c r="S193" s="22">
        <f t="shared" si="44"/>
        <v>0</v>
      </c>
    </row>
    <row r="194" spans="2:19">
      <c r="B194" s="12">
        <f t="shared" si="45"/>
        <v>80</v>
      </c>
      <c r="C194" s="7">
        <f t="shared" si="40"/>
        <v>160</v>
      </c>
      <c r="D194" s="13">
        <f t="shared" si="41"/>
        <v>40500</v>
      </c>
      <c r="E194" s="8">
        <f t="shared" si="42"/>
        <v>40500</v>
      </c>
      <c r="F194" s="13">
        <f t="shared" si="34"/>
        <v>905</v>
      </c>
      <c r="G194" s="8">
        <f t="shared" si="35"/>
        <v>958.9</v>
      </c>
      <c r="H194" s="13">
        <f t="shared" si="46"/>
        <v>500</v>
      </c>
      <c r="I194" s="8">
        <f t="shared" si="36"/>
        <v>500</v>
      </c>
      <c r="J194" s="13">
        <f t="shared" si="37"/>
        <v>405</v>
      </c>
      <c r="K194" s="8">
        <f t="shared" si="38"/>
        <v>405</v>
      </c>
      <c r="M194" s="12">
        <f t="shared" si="50"/>
        <v>80</v>
      </c>
      <c r="N194" s="7">
        <f t="shared" si="47"/>
        <v>160</v>
      </c>
      <c r="O194" s="26">
        <f t="shared" si="39"/>
        <v>0</v>
      </c>
      <c r="P194" s="8">
        <f t="shared" si="48"/>
        <v>0</v>
      </c>
      <c r="Q194" s="8">
        <f t="shared" si="49"/>
        <v>0</v>
      </c>
      <c r="R194" s="12">
        <f t="shared" si="43"/>
        <v>0</v>
      </c>
      <c r="S194" s="22">
        <f t="shared" si="44"/>
        <v>0</v>
      </c>
    </row>
    <row r="195" spans="2:19">
      <c r="B195" s="12">
        <f t="shared" si="45"/>
        <v>79</v>
      </c>
      <c r="C195" s="7">
        <f t="shared" si="40"/>
        <v>161</v>
      </c>
      <c r="D195" s="13">
        <f t="shared" si="41"/>
        <v>40000</v>
      </c>
      <c r="E195" s="8">
        <f t="shared" si="42"/>
        <v>40000</v>
      </c>
      <c r="F195" s="13">
        <f t="shared" si="34"/>
        <v>900</v>
      </c>
      <c r="G195" s="8">
        <f t="shared" si="35"/>
        <v>953.9</v>
      </c>
      <c r="H195" s="13">
        <f t="shared" si="46"/>
        <v>500</v>
      </c>
      <c r="I195" s="8">
        <f t="shared" si="36"/>
        <v>500</v>
      </c>
      <c r="J195" s="13">
        <f t="shared" si="37"/>
        <v>400</v>
      </c>
      <c r="K195" s="8">
        <f t="shared" si="38"/>
        <v>400</v>
      </c>
      <c r="M195" s="12">
        <f t="shared" si="50"/>
        <v>79</v>
      </c>
      <c r="N195" s="7">
        <f t="shared" si="47"/>
        <v>161</v>
      </c>
      <c r="O195" s="26">
        <f t="shared" si="39"/>
        <v>0</v>
      </c>
      <c r="P195" s="8">
        <f t="shared" si="48"/>
        <v>0</v>
      </c>
      <c r="Q195" s="8">
        <f t="shared" si="49"/>
        <v>0</v>
      </c>
      <c r="R195" s="12">
        <f t="shared" si="43"/>
        <v>0</v>
      </c>
      <c r="S195" s="22">
        <f t="shared" si="44"/>
        <v>0</v>
      </c>
    </row>
    <row r="196" spans="2:19">
      <c r="B196" s="12">
        <f t="shared" si="45"/>
        <v>78</v>
      </c>
      <c r="C196" s="7">
        <f t="shared" si="40"/>
        <v>162</v>
      </c>
      <c r="D196" s="13">
        <f t="shared" si="41"/>
        <v>39500</v>
      </c>
      <c r="E196" s="8">
        <f t="shared" si="42"/>
        <v>39500</v>
      </c>
      <c r="F196" s="13">
        <f t="shared" si="34"/>
        <v>895</v>
      </c>
      <c r="G196" s="8">
        <f t="shared" si="35"/>
        <v>948.9</v>
      </c>
      <c r="H196" s="13">
        <f t="shared" si="46"/>
        <v>500</v>
      </c>
      <c r="I196" s="8">
        <f t="shared" si="36"/>
        <v>500</v>
      </c>
      <c r="J196" s="13">
        <f t="shared" si="37"/>
        <v>395</v>
      </c>
      <c r="K196" s="8">
        <f t="shared" si="38"/>
        <v>395</v>
      </c>
      <c r="M196" s="12">
        <f t="shared" si="50"/>
        <v>78</v>
      </c>
      <c r="N196" s="7">
        <f t="shared" si="47"/>
        <v>162</v>
      </c>
      <c r="O196" s="26">
        <f t="shared" si="39"/>
        <v>0</v>
      </c>
      <c r="P196" s="8">
        <f t="shared" si="48"/>
        <v>0</v>
      </c>
      <c r="Q196" s="8">
        <f t="shared" si="49"/>
        <v>0</v>
      </c>
      <c r="R196" s="12">
        <f t="shared" si="43"/>
        <v>0</v>
      </c>
      <c r="S196" s="22">
        <f t="shared" si="44"/>
        <v>0</v>
      </c>
    </row>
    <row r="197" spans="2:19">
      <c r="B197" s="12">
        <f t="shared" si="45"/>
        <v>77</v>
      </c>
      <c r="C197" s="7">
        <f t="shared" si="40"/>
        <v>163</v>
      </c>
      <c r="D197" s="13">
        <f t="shared" si="41"/>
        <v>39000</v>
      </c>
      <c r="E197" s="8">
        <f t="shared" si="42"/>
        <v>39000</v>
      </c>
      <c r="F197" s="13">
        <f t="shared" si="34"/>
        <v>890</v>
      </c>
      <c r="G197" s="8">
        <f t="shared" si="35"/>
        <v>943.9</v>
      </c>
      <c r="H197" s="13">
        <f t="shared" si="46"/>
        <v>500</v>
      </c>
      <c r="I197" s="8">
        <f t="shared" si="36"/>
        <v>500</v>
      </c>
      <c r="J197" s="13">
        <f t="shared" si="37"/>
        <v>390</v>
      </c>
      <c r="K197" s="8">
        <f t="shared" si="38"/>
        <v>390</v>
      </c>
      <c r="M197" s="12">
        <f t="shared" si="50"/>
        <v>77</v>
      </c>
      <c r="N197" s="7">
        <f t="shared" si="47"/>
        <v>163</v>
      </c>
      <c r="O197" s="26">
        <f t="shared" si="39"/>
        <v>0</v>
      </c>
      <c r="P197" s="8">
        <f t="shared" si="48"/>
        <v>0</v>
      </c>
      <c r="Q197" s="8">
        <f t="shared" si="49"/>
        <v>0</v>
      </c>
      <c r="R197" s="12">
        <f t="shared" si="43"/>
        <v>0</v>
      </c>
      <c r="S197" s="22">
        <f t="shared" si="44"/>
        <v>0</v>
      </c>
    </row>
    <row r="198" spans="2:19">
      <c r="B198" s="12">
        <f t="shared" si="45"/>
        <v>76</v>
      </c>
      <c r="C198" s="7">
        <f t="shared" si="40"/>
        <v>164</v>
      </c>
      <c r="D198" s="13">
        <f t="shared" si="41"/>
        <v>38500</v>
      </c>
      <c r="E198" s="8">
        <f t="shared" si="42"/>
        <v>38500</v>
      </c>
      <c r="F198" s="13">
        <f t="shared" si="34"/>
        <v>885</v>
      </c>
      <c r="G198" s="8">
        <f t="shared" si="35"/>
        <v>938.9</v>
      </c>
      <c r="H198" s="13">
        <f t="shared" si="46"/>
        <v>500</v>
      </c>
      <c r="I198" s="8">
        <f t="shared" si="36"/>
        <v>500</v>
      </c>
      <c r="J198" s="13">
        <f t="shared" si="37"/>
        <v>385</v>
      </c>
      <c r="K198" s="8">
        <f t="shared" si="38"/>
        <v>385</v>
      </c>
      <c r="M198" s="12">
        <f t="shared" si="50"/>
        <v>76</v>
      </c>
      <c r="N198" s="7">
        <f t="shared" si="47"/>
        <v>164</v>
      </c>
      <c r="O198" s="26">
        <f t="shared" si="39"/>
        <v>0</v>
      </c>
      <c r="P198" s="8">
        <f t="shared" si="48"/>
        <v>0</v>
      </c>
      <c r="Q198" s="8">
        <f t="shared" si="49"/>
        <v>0</v>
      </c>
      <c r="R198" s="12">
        <f t="shared" si="43"/>
        <v>0</v>
      </c>
      <c r="S198" s="22">
        <f t="shared" si="44"/>
        <v>0</v>
      </c>
    </row>
    <row r="199" spans="2:19">
      <c r="B199" s="12">
        <f t="shared" si="45"/>
        <v>75</v>
      </c>
      <c r="C199" s="7">
        <f t="shared" si="40"/>
        <v>165</v>
      </c>
      <c r="D199" s="13">
        <f t="shared" si="41"/>
        <v>38000</v>
      </c>
      <c r="E199" s="8">
        <f t="shared" si="42"/>
        <v>38000</v>
      </c>
      <c r="F199" s="13">
        <f t="shared" si="34"/>
        <v>880</v>
      </c>
      <c r="G199" s="8">
        <f t="shared" si="35"/>
        <v>933.9</v>
      </c>
      <c r="H199" s="13">
        <f t="shared" si="46"/>
        <v>500</v>
      </c>
      <c r="I199" s="8">
        <f t="shared" si="36"/>
        <v>500</v>
      </c>
      <c r="J199" s="13">
        <f t="shared" si="37"/>
        <v>380</v>
      </c>
      <c r="K199" s="8">
        <f t="shared" si="38"/>
        <v>380</v>
      </c>
      <c r="M199" s="12">
        <f t="shared" si="50"/>
        <v>75</v>
      </c>
      <c r="N199" s="7">
        <f t="shared" si="47"/>
        <v>165</v>
      </c>
      <c r="O199" s="26">
        <f t="shared" si="39"/>
        <v>0</v>
      </c>
      <c r="P199" s="8">
        <f t="shared" si="48"/>
        <v>0</v>
      </c>
      <c r="Q199" s="8">
        <f t="shared" si="49"/>
        <v>0</v>
      </c>
      <c r="R199" s="12">
        <f t="shared" si="43"/>
        <v>0</v>
      </c>
      <c r="S199" s="22">
        <f t="shared" si="44"/>
        <v>0</v>
      </c>
    </row>
    <row r="200" spans="2:19">
      <c r="B200" s="12">
        <f t="shared" si="45"/>
        <v>74</v>
      </c>
      <c r="C200" s="7">
        <f t="shared" si="40"/>
        <v>166</v>
      </c>
      <c r="D200" s="13">
        <f t="shared" si="41"/>
        <v>37500</v>
      </c>
      <c r="E200" s="8">
        <f t="shared" si="42"/>
        <v>37500</v>
      </c>
      <c r="F200" s="13">
        <f t="shared" si="34"/>
        <v>875</v>
      </c>
      <c r="G200" s="8">
        <f t="shared" si="35"/>
        <v>928.9</v>
      </c>
      <c r="H200" s="13">
        <f t="shared" si="46"/>
        <v>500</v>
      </c>
      <c r="I200" s="8">
        <f t="shared" si="36"/>
        <v>500</v>
      </c>
      <c r="J200" s="13">
        <f t="shared" si="37"/>
        <v>375</v>
      </c>
      <c r="K200" s="8">
        <f t="shared" si="38"/>
        <v>375</v>
      </c>
      <c r="M200" s="12">
        <f t="shared" si="50"/>
        <v>74</v>
      </c>
      <c r="N200" s="7">
        <f t="shared" si="47"/>
        <v>166</v>
      </c>
      <c r="O200" s="26">
        <f t="shared" si="39"/>
        <v>0</v>
      </c>
      <c r="P200" s="8">
        <f t="shared" si="48"/>
        <v>0</v>
      </c>
      <c r="Q200" s="8">
        <f t="shared" si="49"/>
        <v>0</v>
      </c>
      <c r="R200" s="12">
        <f t="shared" si="43"/>
        <v>0</v>
      </c>
      <c r="S200" s="22">
        <f t="shared" si="44"/>
        <v>0</v>
      </c>
    </row>
    <row r="201" spans="2:19">
      <c r="B201" s="12">
        <f t="shared" si="45"/>
        <v>73</v>
      </c>
      <c r="C201" s="7">
        <f t="shared" si="40"/>
        <v>167</v>
      </c>
      <c r="D201" s="13">
        <f t="shared" si="41"/>
        <v>37000</v>
      </c>
      <c r="E201" s="8">
        <f t="shared" si="42"/>
        <v>37000</v>
      </c>
      <c r="F201" s="13">
        <f t="shared" si="34"/>
        <v>870</v>
      </c>
      <c r="G201" s="8">
        <f t="shared" si="35"/>
        <v>923.9</v>
      </c>
      <c r="H201" s="13">
        <f t="shared" si="46"/>
        <v>500</v>
      </c>
      <c r="I201" s="8">
        <f t="shared" si="36"/>
        <v>500</v>
      </c>
      <c r="J201" s="13">
        <f t="shared" si="37"/>
        <v>370</v>
      </c>
      <c r="K201" s="8">
        <f t="shared" si="38"/>
        <v>370</v>
      </c>
      <c r="M201" s="12">
        <f t="shared" si="50"/>
        <v>73</v>
      </c>
      <c r="N201" s="7">
        <f t="shared" si="47"/>
        <v>167</v>
      </c>
      <c r="O201" s="26">
        <f t="shared" si="39"/>
        <v>0</v>
      </c>
      <c r="P201" s="8">
        <f t="shared" si="48"/>
        <v>0</v>
      </c>
      <c r="Q201" s="8">
        <f t="shared" si="49"/>
        <v>0</v>
      </c>
      <c r="R201" s="12">
        <f t="shared" si="43"/>
        <v>0</v>
      </c>
      <c r="S201" s="22">
        <f t="shared" si="44"/>
        <v>0</v>
      </c>
    </row>
    <row r="202" spans="2:19">
      <c r="B202" s="12">
        <f t="shared" si="45"/>
        <v>72</v>
      </c>
      <c r="C202" s="7">
        <f t="shared" si="40"/>
        <v>168</v>
      </c>
      <c r="D202" s="13">
        <f t="shared" si="41"/>
        <v>36500</v>
      </c>
      <c r="E202" s="8">
        <f t="shared" si="42"/>
        <v>36500</v>
      </c>
      <c r="F202" s="13">
        <f t="shared" si="34"/>
        <v>865</v>
      </c>
      <c r="G202" s="8">
        <f t="shared" si="35"/>
        <v>918.9</v>
      </c>
      <c r="H202" s="13">
        <f t="shared" si="46"/>
        <v>500</v>
      </c>
      <c r="I202" s="8">
        <f t="shared" si="36"/>
        <v>500</v>
      </c>
      <c r="J202" s="13">
        <f t="shared" si="37"/>
        <v>365</v>
      </c>
      <c r="K202" s="8">
        <f t="shared" si="38"/>
        <v>365</v>
      </c>
      <c r="M202" s="12">
        <f t="shared" si="50"/>
        <v>72</v>
      </c>
      <c r="N202" s="7">
        <f t="shared" si="47"/>
        <v>168</v>
      </c>
      <c r="O202" s="26">
        <f t="shared" si="39"/>
        <v>0</v>
      </c>
      <c r="P202" s="8">
        <f t="shared" si="48"/>
        <v>0</v>
      </c>
      <c r="Q202" s="8">
        <f t="shared" si="49"/>
        <v>0</v>
      </c>
      <c r="R202" s="12">
        <f t="shared" si="43"/>
        <v>0</v>
      </c>
      <c r="S202" s="22">
        <f t="shared" si="44"/>
        <v>0</v>
      </c>
    </row>
    <row r="203" spans="2:19">
      <c r="B203" s="12">
        <f t="shared" si="45"/>
        <v>71</v>
      </c>
      <c r="C203" s="7">
        <f t="shared" si="40"/>
        <v>169</v>
      </c>
      <c r="D203" s="13">
        <f t="shared" si="41"/>
        <v>36000</v>
      </c>
      <c r="E203" s="8">
        <f t="shared" si="42"/>
        <v>36000</v>
      </c>
      <c r="F203" s="13">
        <f t="shared" si="34"/>
        <v>860</v>
      </c>
      <c r="G203" s="8">
        <f t="shared" si="35"/>
        <v>913.9</v>
      </c>
      <c r="H203" s="13">
        <f t="shared" si="46"/>
        <v>500</v>
      </c>
      <c r="I203" s="8">
        <f t="shared" si="36"/>
        <v>500</v>
      </c>
      <c r="J203" s="13">
        <f t="shared" si="37"/>
        <v>360</v>
      </c>
      <c r="K203" s="8">
        <f t="shared" si="38"/>
        <v>360</v>
      </c>
      <c r="M203" s="12">
        <f t="shared" si="50"/>
        <v>71</v>
      </c>
      <c r="N203" s="7">
        <f t="shared" si="47"/>
        <v>169</v>
      </c>
      <c r="O203" s="26">
        <f t="shared" si="39"/>
        <v>0</v>
      </c>
      <c r="P203" s="8">
        <f t="shared" si="48"/>
        <v>0</v>
      </c>
      <c r="Q203" s="8">
        <f t="shared" si="49"/>
        <v>0</v>
      </c>
      <c r="R203" s="12">
        <f t="shared" si="43"/>
        <v>0</v>
      </c>
      <c r="S203" s="22">
        <f t="shared" si="44"/>
        <v>0</v>
      </c>
    </row>
    <row r="204" spans="2:19">
      <c r="B204" s="12">
        <f t="shared" si="45"/>
        <v>70</v>
      </c>
      <c r="C204" s="7">
        <f t="shared" si="40"/>
        <v>170</v>
      </c>
      <c r="D204" s="13">
        <f t="shared" si="41"/>
        <v>35500</v>
      </c>
      <c r="E204" s="8">
        <f t="shared" si="42"/>
        <v>35500</v>
      </c>
      <c r="F204" s="13">
        <f t="shared" si="34"/>
        <v>855</v>
      </c>
      <c r="G204" s="8">
        <f t="shared" si="35"/>
        <v>908.9</v>
      </c>
      <c r="H204" s="13">
        <f t="shared" si="46"/>
        <v>500</v>
      </c>
      <c r="I204" s="8">
        <f t="shared" si="36"/>
        <v>500</v>
      </c>
      <c r="J204" s="13">
        <f t="shared" si="37"/>
        <v>355</v>
      </c>
      <c r="K204" s="8">
        <f t="shared" si="38"/>
        <v>355</v>
      </c>
      <c r="M204" s="12">
        <f t="shared" si="50"/>
        <v>70</v>
      </c>
      <c r="N204" s="7">
        <f t="shared" si="47"/>
        <v>170</v>
      </c>
      <c r="O204" s="26">
        <f t="shared" si="39"/>
        <v>0</v>
      </c>
      <c r="P204" s="8">
        <f t="shared" si="48"/>
        <v>0</v>
      </c>
      <c r="Q204" s="8">
        <f t="shared" si="49"/>
        <v>0</v>
      </c>
      <c r="R204" s="12">
        <f t="shared" si="43"/>
        <v>0</v>
      </c>
      <c r="S204" s="22">
        <f t="shared" si="44"/>
        <v>0</v>
      </c>
    </row>
    <row r="205" spans="2:19">
      <c r="B205" s="12">
        <f t="shared" si="45"/>
        <v>69</v>
      </c>
      <c r="C205" s="7">
        <f t="shared" si="40"/>
        <v>171</v>
      </c>
      <c r="D205" s="13">
        <f t="shared" si="41"/>
        <v>35000</v>
      </c>
      <c r="E205" s="8">
        <f t="shared" si="42"/>
        <v>35000</v>
      </c>
      <c r="F205" s="13">
        <f t="shared" si="34"/>
        <v>850</v>
      </c>
      <c r="G205" s="8">
        <f t="shared" si="35"/>
        <v>903.9</v>
      </c>
      <c r="H205" s="13">
        <f t="shared" si="46"/>
        <v>500</v>
      </c>
      <c r="I205" s="8">
        <f t="shared" si="36"/>
        <v>500</v>
      </c>
      <c r="J205" s="13">
        <f t="shared" si="37"/>
        <v>350</v>
      </c>
      <c r="K205" s="8">
        <f t="shared" si="38"/>
        <v>350</v>
      </c>
      <c r="M205" s="12">
        <f t="shared" si="50"/>
        <v>69</v>
      </c>
      <c r="N205" s="7">
        <f t="shared" si="47"/>
        <v>171</v>
      </c>
      <c r="O205" s="26">
        <f t="shared" si="39"/>
        <v>0</v>
      </c>
      <c r="P205" s="8">
        <f t="shared" si="48"/>
        <v>0</v>
      </c>
      <c r="Q205" s="8">
        <f t="shared" si="49"/>
        <v>0</v>
      </c>
      <c r="R205" s="12">
        <f t="shared" si="43"/>
        <v>0</v>
      </c>
      <c r="S205" s="22">
        <f t="shared" si="44"/>
        <v>0</v>
      </c>
    </row>
    <row r="206" spans="2:19">
      <c r="B206" s="12">
        <f t="shared" si="45"/>
        <v>68</v>
      </c>
      <c r="C206" s="7">
        <f t="shared" si="40"/>
        <v>172</v>
      </c>
      <c r="D206" s="13">
        <f t="shared" si="41"/>
        <v>34500</v>
      </c>
      <c r="E206" s="8">
        <f t="shared" si="42"/>
        <v>34500</v>
      </c>
      <c r="F206" s="13">
        <f t="shared" si="34"/>
        <v>845</v>
      </c>
      <c r="G206" s="8">
        <f t="shared" si="35"/>
        <v>898.9</v>
      </c>
      <c r="H206" s="13">
        <f t="shared" si="46"/>
        <v>500</v>
      </c>
      <c r="I206" s="8">
        <f t="shared" si="36"/>
        <v>500</v>
      </c>
      <c r="J206" s="13">
        <f t="shared" si="37"/>
        <v>345</v>
      </c>
      <c r="K206" s="8">
        <f t="shared" si="38"/>
        <v>345</v>
      </c>
      <c r="M206" s="12">
        <f t="shared" si="50"/>
        <v>68</v>
      </c>
      <c r="N206" s="7">
        <f t="shared" si="47"/>
        <v>172</v>
      </c>
      <c r="O206" s="26">
        <f t="shared" si="39"/>
        <v>0</v>
      </c>
      <c r="P206" s="8">
        <f t="shared" si="48"/>
        <v>0</v>
      </c>
      <c r="Q206" s="8">
        <f t="shared" si="49"/>
        <v>0</v>
      </c>
      <c r="R206" s="12">
        <f t="shared" si="43"/>
        <v>0</v>
      </c>
      <c r="S206" s="22">
        <f t="shared" si="44"/>
        <v>0</v>
      </c>
    </row>
    <row r="207" spans="2:19">
      <c r="B207" s="12">
        <f t="shared" si="45"/>
        <v>67</v>
      </c>
      <c r="C207" s="7">
        <f t="shared" si="40"/>
        <v>173</v>
      </c>
      <c r="D207" s="13">
        <f t="shared" si="41"/>
        <v>34000</v>
      </c>
      <c r="E207" s="8">
        <f t="shared" si="42"/>
        <v>34000</v>
      </c>
      <c r="F207" s="13">
        <f t="shared" si="34"/>
        <v>840</v>
      </c>
      <c r="G207" s="8">
        <f t="shared" si="35"/>
        <v>893.9</v>
      </c>
      <c r="H207" s="13">
        <f t="shared" si="46"/>
        <v>500</v>
      </c>
      <c r="I207" s="8">
        <f t="shared" si="36"/>
        <v>500</v>
      </c>
      <c r="J207" s="13">
        <f t="shared" si="37"/>
        <v>340</v>
      </c>
      <c r="K207" s="8">
        <f t="shared" si="38"/>
        <v>340</v>
      </c>
      <c r="M207" s="12">
        <f t="shared" si="50"/>
        <v>67</v>
      </c>
      <c r="N207" s="7">
        <f t="shared" si="47"/>
        <v>173</v>
      </c>
      <c r="O207" s="26">
        <f t="shared" si="39"/>
        <v>0</v>
      </c>
      <c r="P207" s="8">
        <f t="shared" si="48"/>
        <v>0</v>
      </c>
      <c r="Q207" s="8">
        <f t="shared" si="49"/>
        <v>0</v>
      </c>
      <c r="R207" s="12">
        <f t="shared" si="43"/>
        <v>0</v>
      </c>
      <c r="S207" s="22">
        <f t="shared" si="44"/>
        <v>0</v>
      </c>
    </row>
    <row r="208" spans="2:19">
      <c r="B208" s="12">
        <f t="shared" si="45"/>
        <v>66</v>
      </c>
      <c r="C208" s="7">
        <f t="shared" si="40"/>
        <v>174</v>
      </c>
      <c r="D208" s="13">
        <f t="shared" si="41"/>
        <v>33500</v>
      </c>
      <c r="E208" s="8">
        <f t="shared" si="42"/>
        <v>33500</v>
      </c>
      <c r="F208" s="13">
        <f t="shared" si="34"/>
        <v>835</v>
      </c>
      <c r="G208" s="8">
        <f t="shared" si="35"/>
        <v>888.9</v>
      </c>
      <c r="H208" s="13">
        <f t="shared" si="46"/>
        <v>500</v>
      </c>
      <c r="I208" s="8">
        <f t="shared" si="36"/>
        <v>500</v>
      </c>
      <c r="J208" s="13">
        <f t="shared" si="37"/>
        <v>335</v>
      </c>
      <c r="K208" s="8">
        <f t="shared" si="38"/>
        <v>335</v>
      </c>
      <c r="M208" s="12">
        <f t="shared" si="50"/>
        <v>66</v>
      </c>
      <c r="N208" s="7">
        <f t="shared" si="47"/>
        <v>174</v>
      </c>
      <c r="O208" s="26">
        <f t="shared" si="39"/>
        <v>0</v>
      </c>
      <c r="P208" s="8">
        <f t="shared" si="48"/>
        <v>0</v>
      </c>
      <c r="Q208" s="8">
        <f t="shared" si="49"/>
        <v>0</v>
      </c>
      <c r="R208" s="12">
        <f t="shared" si="43"/>
        <v>0</v>
      </c>
      <c r="S208" s="22">
        <f t="shared" si="44"/>
        <v>0</v>
      </c>
    </row>
    <row r="209" spans="2:19">
      <c r="B209" s="12">
        <f t="shared" si="45"/>
        <v>65</v>
      </c>
      <c r="C209" s="7">
        <f t="shared" si="40"/>
        <v>175</v>
      </c>
      <c r="D209" s="13">
        <f t="shared" si="41"/>
        <v>33000</v>
      </c>
      <c r="E209" s="8">
        <f t="shared" si="42"/>
        <v>33000</v>
      </c>
      <c r="F209" s="13">
        <f t="shared" si="34"/>
        <v>830</v>
      </c>
      <c r="G209" s="8">
        <f t="shared" si="35"/>
        <v>883.9</v>
      </c>
      <c r="H209" s="13">
        <f t="shared" si="46"/>
        <v>500</v>
      </c>
      <c r="I209" s="8">
        <f t="shared" si="36"/>
        <v>500</v>
      </c>
      <c r="J209" s="13">
        <f t="shared" si="37"/>
        <v>330</v>
      </c>
      <c r="K209" s="8">
        <f t="shared" si="38"/>
        <v>330</v>
      </c>
      <c r="M209" s="12">
        <f t="shared" si="50"/>
        <v>65</v>
      </c>
      <c r="N209" s="7">
        <f t="shared" si="47"/>
        <v>175</v>
      </c>
      <c r="O209" s="26">
        <f t="shared" si="39"/>
        <v>0</v>
      </c>
      <c r="P209" s="8">
        <f t="shared" si="48"/>
        <v>0</v>
      </c>
      <c r="Q209" s="8">
        <f t="shared" si="49"/>
        <v>0</v>
      </c>
      <c r="R209" s="12">
        <f t="shared" si="43"/>
        <v>0</v>
      </c>
      <c r="S209" s="22">
        <f t="shared" si="44"/>
        <v>0</v>
      </c>
    </row>
    <row r="210" spans="2:19">
      <c r="B210" s="12">
        <f t="shared" si="45"/>
        <v>64</v>
      </c>
      <c r="C210" s="7">
        <f t="shared" si="40"/>
        <v>176</v>
      </c>
      <c r="D210" s="13">
        <f t="shared" si="41"/>
        <v>32500</v>
      </c>
      <c r="E210" s="8">
        <f t="shared" si="42"/>
        <v>32500</v>
      </c>
      <c r="F210" s="13">
        <f t="shared" si="34"/>
        <v>825</v>
      </c>
      <c r="G210" s="8">
        <f t="shared" si="35"/>
        <v>878.9</v>
      </c>
      <c r="H210" s="13">
        <f t="shared" si="46"/>
        <v>500</v>
      </c>
      <c r="I210" s="8">
        <f t="shared" si="36"/>
        <v>500</v>
      </c>
      <c r="J210" s="13">
        <f t="shared" si="37"/>
        <v>325</v>
      </c>
      <c r="K210" s="8">
        <f t="shared" si="38"/>
        <v>325</v>
      </c>
      <c r="M210" s="12">
        <f t="shared" si="50"/>
        <v>64</v>
      </c>
      <c r="N210" s="7">
        <f t="shared" si="47"/>
        <v>176</v>
      </c>
      <c r="O210" s="26">
        <f t="shared" si="39"/>
        <v>0</v>
      </c>
      <c r="P210" s="8">
        <f t="shared" si="48"/>
        <v>0</v>
      </c>
      <c r="Q210" s="8">
        <f t="shared" si="49"/>
        <v>0</v>
      </c>
      <c r="R210" s="12">
        <f t="shared" si="43"/>
        <v>0</v>
      </c>
      <c r="S210" s="22">
        <f t="shared" si="44"/>
        <v>0</v>
      </c>
    </row>
    <row r="211" spans="2:19">
      <c r="B211" s="12">
        <f t="shared" si="45"/>
        <v>63</v>
      </c>
      <c r="C211" s="7">
        <f t="shared" si="40"/>
        <v>177</v>
      </c>
      <c r="D211" s="13">
        <f t="shared" si="41"/>
        <v>32000</v>
      </c>
      <c r="E211" s="8">
        <f t="shared" si="42"/>
        <v>32000</v>
      </c>
      <c r="F211" s="13">
        <f t="shared" si="34"/>
        <v>820</v>
      </c>
      <c r="G211" s="8">
        <f t="shared" si="35"/>
        <v>873.9</v>
      </c>
      <c r="H211" s="13">
        <f t="shared" si="46"/>
        <v>500</v>
      </c>
      <c r="I211" s="8">
        <f t="shared" si="36"/>
        <v>500</v>
      </c>
      <c r="J211" s="13">
        <f t="shared" si="37"/>
        <v>320</v>
      </c>
      <c r="K211" s="8">
        <f t="shared" si="38"/>
        <v>320</v>
      </c>
      <c r="M211" s="12">
        <f t="shared" si="50"/>
        <v>63</v>
      </c>
      <c r="N211" s="7">
        <f t="shared" si="47"/>
        <v>177</v>
      </c>
      <c r="O211" s="26">
        <f t="shared" si="39"/>
        <v>0</v>
      </c>
      <c r="P211" s="8">
        <f t="shared" si="48"/>
        <v>0</v>
      </c>
      <c r="Q211" s="8">
        <f t="shared" si="49"/>
        <v>0</v>
      </c>
      <c r="R211" s="12">
        <f t="shared" si="43"/>
        <v>0</v>
      </c>
      <c r="S211" s="22">
        <f t="shared" si="44"/>
        <v>0</v>
      </c>
    </row>
    <row r="212" spans="2:19">
      <c r="B212" s="12">
        <f t="shared" si="45"/>
        <v>62</v>
      </c>
      <c r="C212" s="7">
        <f t="shared" si="40"/>
        <v>178</v>
      </c>
      <c r="D212" s="13">
        <f t="shared" si="41"/>
        <v>31500</v>
      </c>
      <c r="E212" s="8">
        <f t="shared" si="42"/>
        <v>31500</v>
      </c>
      <c r="F212" s="13">
        <f t="shared" si="34"/>
        <v>815</v>
      </c>
      <c r="G212" s="8">
        <f t="shared" si="35"/>
        <v>868.9</v>
      </c>
      <c r="H212" s="13">
        <f t="shared" si="46"/>
        <v>500</v>
      </c>
      <c r="I212" s="8">
        <f t="shared" si="36"/>
        <v>500</v>
      </c>
      <c r="J212" s="13">
        <f t="shared" si="37"/>
        <v>315</v>
      </c>
      <c r="K212" s="8">
        <f t="shared" si="38"/>
        <v>315</v>
      </c>
      <c r="M212" s="12">
        <f t="shared" si="50"/>
        <v>62</v>
      </c>
      <c r="N212" s="7">
        <f t="shared" si="47"/>
        <v>178</v>
      </c>
      <c r="O212" s="26">
        <f t="shared" si="39"/>
        <v>0</v>
      </c>
      <c r="P212" s="8">
        <f t="shared" si="48"/>
        <v>0</v>
      </c>
      <c r="Q212" s="8">
        <f t="shared" si="49"/>
        <v>0</v>
      </c>
      <c r="R212" s="12">
        <f t="shared" si="43"/>
        <v>0</v>
      </c>
      <c r="S212" s="22">
        <f t="shared" si="44"/>
        <v>0</v>
      </c>
    </row>
    <row r="213" spans="2:19">
      <c r="B213" s="12">
        <f t="shared" si="45"/>
        <v>61</v>
      </c>
      <c r="C213" s="7">
        <f t="shared" si="40"/>
        <v>179</v>
      </c>
      <c r="D213" s="13">
        <f t="shared" si="41"/>
        <v>31000</v>
      </c>
      <c r="E213" s="8">
        <f t="shared" si="42"/>
        <v>31000</v>
      </c>
      <c r="F213" s="13">
        <f t="shared" si="34"/>
        <v>810</v>
      </c>
      <c r="G213" s="8">
        <f t="shared" si="35"/>
        <v>863.9</v>
      </c>
      <c r="H213" s="13">
        <f t="shared" si="46"/>
        <v>500</v>
      </c>
      <c r="I213" s="8">
        <f t="shared" si="36"/>
        <v>500</v>
      </c>
      <c r="J213" s="13">
        <f t="shared" si="37"/>
        <v>310</v>
      </c>
      <c r="K213" s="8">
        <f t="shared" si="38"/>
        <v>310</v>
      </c>
      <c r="M213" s="12">
        <f t="shared" si="50"/>
        <v>61</v>
      </c>
      <c r="N213" s="7">
        <f t="shared" si="47"/>
        <v>179</v>
      </c>
      <c r="O213" s="26">
        <f t="shared" si="39"/>
        <v>0</v>
      </c>
      <c r="P213" s="8">
        <f t="shared" si="48"/>
        <v>0</v>
      </c>
      <c r="Q213" s="8">
        <f t="shared" si="49"/>
        <v>0</v>
      </c>
      <c r="R213" s="12">
        <f t="shared" si="43"/>
        <v>0</v>
      </c>
      <c r="S213" s="22">
        <f t="shared" si="44"/>
        <v>0</v>
      </c>
    </row>
    <row r="214" spans="2:19">
      <c r="B214" s="12">
        <f t="shared" si="45"/>
        <v>60</v>
      </c>
      <c r="C214" s="7">
        <f t="shared" si="40"/>
        <v>180</v>
      </c>
      <c r="D214" s="13">
        <f t="shared" si="41"/>
        <v>30500</v>
      </c>
      <c r="E214" s="8">
        <f t="shared" si="42"/>
        <v>30500</v>
      </c>
      <c r="F214" s="13">
        <f t="shared" si="34"/>
        <v>805</v>
      </c>
      <c r="G214" s="8">
        <f t="shared" si="35"/>
        <v>858.9</v>
      </c>
      <c r="H214" s="13">
        <f t="shared" si="46"/>
        <v>500</v>
      </c>
      <c r="I214" s="8">
        <f t="shared" si="36"/>
        <v>500</v>
      </c>
      <c r="J214" s="13">
        <f t="shared" si="37"/>
        <v>305</v>
      </c>
      <c r="K214" s="8">
        <f t="shared" si="38"/>
        <v>305</v>
      </c>
      <c r="M214" s="12">
        <f t="shared" si="50"/>
        <v>60</v>
      </c>
      <c r="N214" s="7">
        <f t="shared" si="47"/>
        <v>180</v>
      </c>
      <c r="O214" s="26">
        <f t="shared" si="39"/>
        <v>0</v>
      </c>
      <c r="P214" s="8">
        <f t="shared" si="48"/>
        <v>0</v>
      </c>
      <c r="Q214" s="8">
        <f t="shared" si="49"/>
        <v>0</v>
      </c>
      <c r="R214" s="12">
        <f t="shared" si="43"/>
        <v>0</v>
      </c>
      <c r="S214" s="22">
        <f t="shared" si="44"/>
        <v>0</v>
      </c>
    </row>
    <row r="215" spans="2:19">
      <c r="B215" s="12">
        <f t="shared" si="45"/>
        <v>59</v>
      </c>
      <c r="C215" s="7">
        <f t="shared" si="40"/>
        <v>181</v>
      </c>
      <c r="D215" s="13">
        <f t="shared" si="41"/>
        <v>30000</v>
      </c>
      <c r="E215" s="8">
        <f t="shared" si="42"/>
        <v>30000</v>
      </c>
      <c r="F215" s="13">
        <f t="shared" si="34"/>
        <v>800</v>
      </c>
      <c r="G215" s="8">
        <f t="shared" si="35"/>
        <v>853.9</v>
      </c>
      <c r="H215" s="13">
        <f t="shared" si="46"/>
        <v>500</v>
      </c>
      <c r="I215" s="8">
        <f t="shared" si="36"/>
        <v>500</v>
      </c>
      <c r="J215" s="13">
        <f t="shared" si="37"/>
        <v>300</v>
      </c>
      <c r="K215" s="8">
        <f t="shared" si="38"/>
        <v>300</v>
      </c>
      <c r="M215" s="12">
        <f t="shared" si="50"/>
        <v>59</v>
      </c>
      <c r="N215" s="7">
        <f t="shared" si="47"/>
        <v>181</v>
      </c>
      <c r="O215" s="26">
        <f t="shared" si="39"/>
        <v>0</v>
      </c>
      <c r="P215" s="8">
        <f t="shared" si="48"/>
        <v>0</v>
      </c>
      <c r="Q215" s="8">
        <f t="shared" si="49"/>
        <v>0</v>
      </c>
      <c r="R215" s="12">
        <f t="shared" si="43"/>
        <v>0</v>
      </c>
      <c r="S215" s="22">
        <f t="shared" si="44"/>
        <v>0</v>
      </c>
    </row>
    <row r="216" spans="2:19">
      <c r="B216" s="12">
        <f t="shared" si="45"/>
        <v>58</v>
      </c>
      <c r="C216" s="7">
        <f t="shared" si="40"/>
        <v>182</v>
      </c>
      <c r="D216" s="13">
        <f t="shared" si="41"/>
        <v>29500</v>
      </c>
      <c r="E216" s="8">
        <f t="shared" si="42"/>
        <v>29500</v>
      </c>
      <c r="F216" s="13">
        <f t="shared" si="34"/>
        <v>795</v>
      </c>
      <c r="G216" s="8">
        <f t="shared" si="35"/>
        <v>848.9</v>
      </c>
      <c r="H216" s="13">
        <f t="shared" si="46"/>
        <v>500</v>
      </c>
      <c r="I216" s="8">
        <f t="shared" si="36"/>
        <v>500</v>
      </c>
      <c r="J216" s="13">
        <f t="shared" si="37"/>
        <v>295</v>
      </c>
      <c r="K216" s="8">
        <f t="shared" si="38"/>
        <v>295</v>
      </c>
      <c r="M216" s="12">
        <f t="shared" si="50"/>
        <v>58</v>
      </c>
      <c r="N216" s="7">
        <f t="shared" si="47"/>
        <v>182</v>
      </c>
      <c r="O216" s="26">
        <f t="shared" si="39"/>
        <v>0</v>
      </c>
      <c r="P216" s="8">
        <f t="shared" si="48"/>
        <v>0</v>
      </c>
      <c r="Q216" s="8">
        <f t="shared" si="49"/>
        <v>0</v>
      </c>
      <c r="R216" s="12">
        <f t="shared" si="43"/>
        <v>0</v>
      </c>
      <c r="S216" s="22">
        <f t="shared" si="44"/>
        <v>0</v>
      </c>
    </row>
    <row r="217" spans="2:19">
      <c r="B217" s="12">
        <f t="shared" si="45"/>
        <v>57</v>
      </c>
      <c r="C217" s="7">
        <f t="shared" si="40"/>
        <v>183</v>
      </c>
      <c r="D217" s="13">
        <f t="shared" si="41"/>
        <v>29000</v>
      </c>
      <c r="E217" s="8">
        <f t="shared" si="42"/>
        <v>29000</v>
      </c>
      <c r="F217" s="13">
        <f t="shared" si="34"/>
        <v>790</v>
      </c>
      <c r="G217" s="8">
        <f t="shared" si="35"/>
        <v>843.9</v>
      </c>
      <c r="H217" s="13">
        <f t="shared" si="46"/>
        <v>500</v>
      </c>
      <c r="I217" s="8">
        <f t="shared" si="36"/>
        <v>500</v>
      </c>
      <c r="J217" s="13">
        <f t="shared" si="37"/>
        <v>290</v>
      </c>
      <c r="K217" s="8">
        <f t="shared" si="38"/>
        <v>290</v>
      </c>
      <c r="M217" s="12">
        <f t="shared" si="50"/>
        <v>57</v>
      </c>
      <c r="N217" s="7">
        <f t="shared" si="47"/>
        <v>183</v>
      </c>
      <c r="O217" s="26">
        <f t="shared" si="39"/>
        <v>0</v>
      </c>
      <c r="P217" s="8">
        <f t="shared" si="48"/>
        <v>0</v>
      </c>
      <c r="Q217" s="8">
        <f t="shared" si="49"/>
        <v>0</v>
      </c>
      <c r="R217" s="12">
        <f t="shared" si="43"/>
        <v>0</v>
      </c>
      <c r="S217" s="22">
        <f t="shared" si="44"/>
        <v>0</v>
      </c>
    </row>
    <row r="218" spans="2:19">
      <c r="B218" s="12">
        <f t="shared" si="45"/>
        <v>56</v>
      </c>
      <c r="C218" s="7">
        <f t="shared" si="40"/>
        <v>184</v>
      </c>
      <c r="D218" s="13">
        <f t="shared" si="41"/>
        <v>28500</v>
      </c>
      <c r="E218" s="8">
        <f t="shared" si="42"/>
        <v>28500</v>
      </c>
      <c r="F218" s="13">
        <f t="shared" si="34"/>
        <v>785</v>
      </c>
      <c r="G218" s="8">
        <f t="shared" si="35"/>
        <v>838.9</v>
      </c>
      <c r="H218" s="13">
        <f t="shared" si="46"/>
        <v>500</v>
      </c>
      <c r="I218" s="8">
        <f t="shared" si="36"/>
        <v>500</v>
      </c>
      <c r="J218" s="13">
        <f t="shared" si="37"/>
        <v>285</v>
      </c>
      <c r="K218" s="8">
        <f t="shared" si="38"/>
        <v>285</v>
      </c>
      <c r="M218" s="12">
        <f t="shared" si="50"/>
        <v>56</v>
      </c>
      <c r="N218" s="7">
        <f t="shared" si="47"/>
        <v>184</v>
      </c>
      <c r="O218" s="26">
        <f t="shared" si="39"/>
        <v>0</v>
      </c>
      <c r="P218" s="8">
        <f t="shared" si="48"/>
        <v>0</v>
      </c>
      <c r="Q218" s="8">
        <f t="shared" si="49"/>
        <v>0</v>
      </c>
      <c r="R218" s="12">
        <f t="shared" si="43"/>
        <v>0</v>
      </c>
      <c r="S218" s="22">
        <f t="shared" si="44"/>
        <v>0</v>
      </c>
    </row>
    <row r="219" spans="2:19">
      <c r="B219" s="12">
        <f t="shared" si="45"/>
        <v>55</v>
      </c>
      <c r="C219" s="7">
        <f t="shared" si="40"/>
        <v>185</v>
      </c>
      <c r="D219" s="13">
        <f t="shared" si="41"/>
        <v>28000</v>
      </c>
      <c r="E219" s="8">
        <f t="shared" si="42"/>
        <v>28000</v>
      </c>
      <c r="F219" s="13">
        <f t="shared" si="34"/>
        <v>780</v>
      </c>
      <c r="G219" s="8">
        <f t="shared" si="35"/>
        <v>833.9</v>
      </c>
      <c r="H219" s="13">
        <f t="shared" si="46"/>
        <v>500</v>
      </c>
      <c r="I219" s="8">
        <f t="shared" si="36"/>
        <v>500</v>
      </c>
      <c r="J219" s="13">
        <f t="shared" si="37"/>
        <v>280</v>
      </c>
      <c r="K219" s="8">
        <f t="shared" si="38"/>
        <v>280</v>
      </c>
      <c r="M219" s="12">
        <f t="shared" si="50"/>
        <v>55</v>
      </c>
      <c r="N219" s="7">
        <f t="shared" si="47"/>
        <v>185</v>
      </c>
      <c r="O219" s="26">
        <f t="shared" si="39"/>
        <v>0</v>
      </c>
      <c r="P219" s="8">
        <f t="shared" si="48"/>
        <v>0</v>
      </c>
      <c r="Q219" s="8">
        <f t="shared" si="49"/>
        <v>0</v>
      </c>
      <c r="R219" s="12">
        <f t="shared" si="43"/>
        <v>0</v>
      </c>
      <c r="S219" s="22">
        <f t="shared" si="44"/>
        <v>0</v>
      </c>
    </row>
    <row r="220" spans="2:19">
      <c r="B220" s="12">
        <f t="shared" si="45"/>
        <v>54</v>
      </c>
      <c r="C220" s="7">
        <f t="shared" si="40"/>
        <v>186</v>
      </c>
      <c r="D220" s="13">
        <f t="shared" si="41"/>
        <v>27500</v>
      </c>
      <c r="E220" s="8">
        <f t="shared" si="42"/>
        <v>27500</v>
      </c>
      <c r="F220" s="13">
        <f t="shared" si="34"/>
        <v>775</v>
      </c>
      <c r="G220" s="8">
        <f t="shared" si="35"/>
        <v>828.9</v>
      </c>
      <c r="H220" s="13">
        <f t="shared" si="46"/>
        <v>500</v>
      </c>
      <c r="I220" s="8">
        <f t="shared" si="36"/>
        <v>500</v>
      </c>
      <c r="J220" s="13">
        <f t="shared" si="37"/>
        <v>275</v>
      </c>
      <c r="K220" s="8">
        <f t="shared" si="38"/>
        <v>275</v>
      </c>
      <c r="M220" s="12">
        <f t="shared" si="50"/>
        <v>54</v>
      </c>
      <c r="N220" s="7">
        <f t="shared" si="47"/>
        <v>186</v>
      </c>
      <c r="O220" s="26">
        <f t="shared" si="39"/>
        <v>0</v>
      </c>
      <c r="P220" s="8">
        <f t="shared" si="48"/>
        <v>0</v>
      </c>
      <c r="Q220" s="8">
        <f t="shared" si="49"/>
        <v>0</v>
      </c>
      <c r="R220" s="12">
        <f t="shared" si="43"/>
        <v>0</v>
      </c>
      <c r="S220" s="22">
        <f t="shared" si="44"/>
        <v>0</v>
      </c>
    </row>
    <row r="221" spans="2:19">
      <c r="B221" s="12">
        <f t="shared" si="45"/>
        <v>53</v>
      </c>
      <c r="C221" s="7">
        <f t="shared" si="40"/>
        <v>187</v>
      </c>
      <c r="D221" s="13">
        <f t="shared" si="41"/>
        <v>27000</v>
      </c>
      <c r="E221" s="8">
        <f t="shared" si="42"/>
        <v>27000</v>
      </c>
      <c r="F221" s="13">
        <f t="shared" si="34"/>
        <v>770</v>
      </c>
      <c r="G221" s="8">
        <f t="shared" si="35"/>
        <v>823.9</v>
      </c>
      <c r="H221" s="13">
        <f t="shared" si="46"/>
        <v>500</v>
      </c>
      <c r="I221" s="8">
        <f t="shared" si="36"/>
        <v>500</v>
      </c>
      <c r="J221" s="13">
        <f t="shared" si="37"/>
        <v>270</v>
      </c>
      <c r="K221" s="8">
        <f t="shared" si="38"/>
        <v>270</v>
      </c>
      <c r="M221" s="12">
        <f t="shared" si="50"/>
        <v>53</v>
      </c>
      <c r="N221" s="7">
        <f t="shared" si="47"/>
        <v>187</v>
      </c>
      <c r="O221" s="26">
        <f t="shared" si="39"/>
        <v>0</v>
      </c>
      <c r="P221" s="8">
        <f t="shared" si="48"/>
        <v>0</v>
      </c>
      <c r="Q221" s="8">
        <f t="shared" si="49"/>
        <v>0</v>
      </c>
      <c r="R221" s="12">
        <f t="shared" si="43"/>
        <v>0</v>
      </c>
      <c r="S221" s="22">
        <f t="shared" si="44"/>
        <v>0</v>
      </c>
    </row>
    <row r="222" spans="2:19">
      <c r="B222" s="12">
        <f t="shared" si="45"/>
        <v>52</v>
      </c>
      <c r="C222" s="7">
        <f t="shared" si="40"/>
        <v>188</v>
      </c>
      <c r="D222" s="13">
        <f t="shared" si="41"/>
        <v>26500</v>
      </c>
      <c r="E222" s="8">
        <f t="shared" si="42"/>
        <v>26500</v>
      </c>
      <c r="F222" s="13">
        <f t="shared" si="34"/>
        <v>765</v>
      </c>
      <c r="G222" s="8">
        <f t="shared" si="35"/>
        <v>818.9</v>
      </c>
      <c r="H222" s="13">
        <f t="shared" si="46"/>
        <v>500</v>
      </c>
      <c r="I222" s="8">
        <f t="shared" si="36"/>
        <v>500</v>
      </c>
      <c r="J222" s="13">
        <f t="shared" si="37"/>
        <v>265</v>
      </c>
      <c r="K222" s="8">
        <f t="shared" si="38"/>
        <v>265</v>
      </c>
      <c r="M222" s="12">
        <f t="shared" si="50"/>
        <v>52</v>
      </c>
      <c r="N222" s="7">
        <f t="shared" si="47"/>
        <v>188</v>
      </c>
      <c r="O222" s="26">
        <f t="shared" si="39"/>
        <v>0</v>
      </c>
      <c r="P222" s="8">
        <f t="shared" si="48"/>
        <v>0</v>
      </c>
      <c r="Q222" s="8">
        <f t="shared" si="49"/>
        <v>0</v>
      </c>
      <c r="R222" s="12">
        <f t="shared" si="43"/>
        <v>0</v>
      </c>
      <c r="S222" s="22">
        <f t="shared" si="44"/>
        <v>0</v>
      </c>
    </row>
    <row r="223" spans="2:19">
      <c r="B223" s="12">
        <f t="shared" si="45"/>
        <v>51</v>
      </c>
      <c r="C223" s="7">
        <f t="shared" si="40"/>
        <v>189</v>
      </c>
      <c r="D223" s="13">
        <f t="shared" si="41"/>
        <v>26000</v>
      </c>
      <c r="E223" s="8">
        <f t="shared" si="42"/>
        <v>26000</v>
      </c>
      <c r="F223" s="13">
        <f t="shared" si="34"/>
        <v>760</v>
      </c>
      <c r="G223" s="8">
        <f t="shared" si="35"/>
        <v>813.9</v>
      </c>
      <c r="H223" s="13">
        <f t="shared" si="46"/>
        <v>500</v>
      </c>
      <c r="I223" s="8">
        <f t="shared" si="36"/>
        <v>500</v>
      </c>
      <c r="J223" s="13">
        <f t="shared" si="37"/>
        <v>260</v>
      </c>
      <c r="K223" s="8">
        <f t="shared" si="38"/>
        <v>260</v>
      </c>
      <c r="M223" s="12">
        <f t="shared" si="50"/>
        <v>51</v>
      </c>
      <c r="N223" s="7">
        <f t="shared" si="47"/>
        <v>189</v>
      </c>
      <c r="O223" s="26">
        <f t="shared" si="39"/>
        <v>0</v>
      </c>
      <c r="P223" s="8">
        <f t="shared" si="48"/>
        <v>0</v>
      </c>
      <c r="Q223" s="8">
        <f t="shared" si="49"/>
        <v>0</v>
      </c>
      <c r="R223" s="12">
        <f t="shared" si="43"/>
        <v>0</v>
      </c>
      <c r="S223" s="22">
        <f t="shared" si="44"/>
        <v>0</v>
      </c>
    </row>
    <row r="224" spans="2:19">
      <c r="B224" s="12">
        <f t="shared" si="45"/>
        <v>50</v>
      </c>
      <c r="C224" s="7">
        <f t="shared" si="40"/>
        <v>190</v>
      </c>
      <c r="D224" s="13">
        <f t="shared" si="41"/>
        <v>25500</v>
      </c>
      <c r="E224" s="8">
        <f t="shared" si="42"/>
        <v>25500</v>
      </c>
      <c r="F224" s="13">
        <f t="shared" si="34"/>
        <v>755</v>
      </c>
      <c r="G224" s="8">
        <f t="shared" si="35"/>
        <v>808.9</v>
      </c>
      <c r="H224" s="13">
        <f t="shared" si="46"/>
        <v>500</v>
      </c>
      <c r="I224" s="8">
        <f t="shared" si="36"/>
        <v>500</v>
      </c>
      <c r="J224" s="13">
        <f t="shared" si="37"/>
        <v>255</v>
      </c>
      <c r="K224" s="8">
        <f t="shared" si="38"/>
        <v>255</v>
      </c>
      <c r="M224" s="12">
        <f t="shared" si="50"/>
        <v>50</v>
      </c>
      <c r="N224" s="7">
        <f t="shared" si="47"/>
        <v>190</v>
      </c>
      <c r="O224" s="26">
        <f t="shared" si="39"/>
        <v>0</v>
      </c>
      <c r="P224" s="8">
        <f t="shared" si="48"/>
        <v>0</v>
      </c>
      <c r="Q224" s="8">
        <f t="shared" si="49"/>
        <v>0</v>
      </c>
      <c r="R224" s="12">
        <f t="shared" si="43"/>
        <v>0</v>
      </c>
      <c r="S224" s="22">
        <f t="shared" si="44"/>
        <v>0</v>
      </c>
    </row>
    <row r="225" spans="2:19">
      <c r="B225" s="12">
        <f t="shared" si="45"/>
        <v>49</v>
      </c>
      <c r="C225" s="7">
        <f t="shared" si="40"/>
        <v>191</v>
      </c>
      <c r="D225" s="13">
        <f t="shared" si="41"/>
        <v>25000</v>
      </c>
      <c r="E225" s="8">
        <f t="shared" si="42"/>
        <v>25000</v>
      </c>
      <c r="F225" s="13">
        <f t="shared" si="34"/>
        <v>750</v>
      </c>
      <c r="G225" s="8">
        <f t="shared" si="35"/>
        <v>803.9</v>
      </c>
      <c r="H225" s="13">
        <f t="shared" si="46"/>
        <v>500</v>
      </c>
      <c r="I225" s="8">
        <f t="shared" si="36"/>
        <v>500</v>
      </c>
      <c r="J225" s="13">
        <f t="shared" si="37"/>
        <v>250</v>
      </c>
      <c r="K225" s="8">
        <f t="shared" si="38"/>
        <v>250</v>
      </c>
      <c r="M225" s="12">
        <f t="shared" si="50"/>
        <v>49</v>
      </c>
      <c r="N225" s="7">
        <f t="shared" si="47"/>
        <v>191</v>
      </c>
      <c r="O225" s="26">
        <f t="shared" si="39"/>
        <v>0</v>
      </c>
      <c r="P225" s="8">
        <f t="shared" si="48"/>
        <v>0</v>
      </c>
      <c r="Q225" s="8">
        <f t="shared" si="49"/>
        <v>0</v>
      </c>
      <c r="R225" s="12">
        <f t="shared" si="43"/>
        <v>0</v>
      </c>
      <c r="S225" s="22">
        <f t="shared" si="44"/>
        <v>0</v>
      </c>
    </row>
    <row r="226" spans="2:19">
      <c r="B226" s="12">
        <f t="shared" si="45"/>
        <v>48</v>
      </c>
      <c r="C226" s="7">
        <f t="shared" si="40"/>
        <v>192</v>
      </c>
      <c r="D226" s="13">
        <f t="shared" si="41"/>
        <v>24500</v>
      </c>
      <c r="E226" s="8">
        <f t="shared" si="42"/>
        <v>24500</v>
      </c>
      <c r="F226" s="13">
        <f t="shared" si="34"/>
        <v>745</v>
      </c>
      <c r="G226" s="8">
        <f t="shared" si="35"/>
        <v>798.9</v>
      </c>
      <c r="H226" s="13">
        <f t="shared" si="46"/>
        <v>500</v>
      </c>
      <c r="I226" s="8">
        <f t="shared" si="36"/>
        <v>500</v>
      </c>
      <c r="J226" s="13">
        <f t="shared" si="37"/>
        <v>245</v>
      </c>
      <c r="K226" s="8">
        <f t="shared" si="38"/>
        <v>245</v>
      </c>
      <c r="M226" s="12">
        <f t="shared" si="50"/>
        <v>48</v>
      </c>
      <c r="N226" s="7">
        <f t="shared" si="47"/>
        <v>192</v>
      </c>
      <c r="O226" s="26">
        <f t="shared" si="39"/>
        <v>0</v>
      </c>
      <c r="P226" s="8">
        <f t="shared" si="48"/>
        <v>0</v>
      </c>
      <c r="Q226" s="8">
        <f t="shared" si="49"/>
        <v>0</v>
      </c>
      <c r="R226" s="12">
        <f t="shared" si="43"/>
        <v>0</v>
      </c>
      <c r="S226" s="22">
        <f t="shared" si="44"/>
        <v>0</v>
      </c>
    </row>
    <row r="227" spans="2:19">
      <c r="B227" s="12">
        <f t="shared" si="45"/>
        <v>47</v>
      </c>
      <c r="C227" s="7">
        <f t="shared" si="40"/>
        <v>193</v>
      </c>
      <c r="D227" s="13">
        <f t="shared" si="41"/>
        <v>24000</v>
      </c>
      <c r="E227" s="8">
        <f t="shared" si="42"/>
        <v>24000</v>
      </c>
      <c r="F227" s="13">
        <f t="shared" ref="F227:F290" si="51">IF(B227&gt;=0,H227+J227,"")</f>
        <v>740</v>
      </c>
      <c r="G227" s="8">
        <f t="shared" ref="G227:G290" si="52">IF(B227&gt;=0,I227+K227+(SUM($I$21:$K$23)),"")</f>
        <v>793.9</v>
      </c>
      <c r="H227" s="13">
        <f t="shared" si="46"/>
        <v>500</v>
      </c>
      <c r="I227" s="8">
        <f t="shared" ref="I227:I290" si="53">IF(B227&gt;=0,H227*(1+$H$20)^$C227,"")</f>
        <v>500</v>
      </c>
      <c r="J227" s="13">
        <f t="shared" ref="J227:J290" si="54">IF(B227&gt;=0,D227*$H$17,"")</f>
        <v>240</v>
      </c>
      <c r="K227" s="8">
        <f t="shared" ref="K227:K290" si="55">IF(B227&gt;=0,J227*(1+$H$20)^$C227,"")</f>
        <v>240</v>
      </c>
      <c r="M227" s="12">
        <f t="shared" si="50"/>
        <v>47</v>
      </c>
      <c r="N227" s="7">
        <f t="shared" si="47"/>
        <v>193</v>
      </c>
      <c r="O227" s="26">
        <f t="shared" ref="O227:O290" si="56">IF(M227&lt;0,"",IF(G227-$Q$12&gt;0,(G227-$Q$12)*((1+$Q$20)^N227),0))</f>
        <v>0</v>
      </c>
      <c r="P227" s="8">
        <f t="shared" si="48"/>
        <v>0</v>
      </c>
      <c r="Q227" s="8">
        <f t="shared" si="49"/>
        <v>0</v>
      </c>
      <c r="R227" s="12">
        <f t="shared" si="43"/>
        <v>0</v>
      </c>
      <c r="S227" s="22">
        <f t="shared" si="44"/>
        <v>0</v>
      </c>
    </row>
    <row r="228" spans="2:19">
      <c r="B228" s="12">
        <f t="shared" si="45"/>
        <v>46</v>
      </c>
      <c r="C228" s="7">
        <f t="shared" ref="C228:C291" si="57">IF(B228&gt;=0,$H$18-B228,"")</f>
        <v>194</v>
      </c>
      <c r="D228" s="13">
        <f t="shared" ref="D228:D291" si="58">IF(B228&gt;=0,D227-H227,"")</f>
        <v>23500</v>
      </c>
      <c r="E228" s="8">
        <f t="shared" ref="E228:E291" si="59">IF(B228&gt;=0,D228*(1+$H$20)^$C227,"")</f>
        <v>23500</v>
      </c>
      <c r="F228" s="13">
        <f t="shared" si="51"/>
        <v>735</v>
      </c>
      <c r="G228" s="8">
        <f t="shared" si="52"/>
        <v>788.9</v>
      </c>
      <c r="H228" s="13">
        <f t="shared" si="46"/>
        <v>500</v>
      </c>
      <c r="I228" s="8">
        <f t="shared" si="53"/>
        <v>500</v>
      </c>
      <c r="J228" s="13">
        <f t="shared" si="54"/>
        <v>235</v>
      </c>
      <c r="K228" s="8">
        <f t="shared" si="55"/>
        <v>235</v>
      </c>
      <c r="M228" s="12">
        <f t="shared" si="50"/>
        <v>46</v>
      </c>
      <c r="N228" s="7">
        <f t="shared" si="47"/>
        <v>194</v>
      </c>
      <c r="O228" s="26">
        <f t="shared" si="56"/>
        <v>0</v>
      </c>
      <c r="P228" s="8">
        <f t="shared" si="48"/>
        <v>0</v>
      </c>
      <c r="Q228" s="8">
        <f t="shared" si="49"/>
        <v>0</v>
      </c>
      <c r="R228" s="12">
        <f t="shared" ref="R228:R291" si="60">IF(Q228=0,0,IF(Q229&gt;Q228,1,2))</f>
        <v>0</v>
      </c>
      <c r="S228" s="22">
        <f t="shared" ref="S228:S291" si="61">Q228</f>
        <v>0</v>
      </c>
    </row>
    <row r="229" spans="2:19">
      <c r="B229" s="12">
        <f t="shared" ref="B229:B292" si="62">B228-1</f>
        <v>45</v>
      </c>
      <c r="C229" s="7">
        <f t="shared" si="57"/>
        <v>195</v>
      </c>
      <c r="D229" s="13">
        <f t="shared" si="58"/>
        <v>23000</v>
      </c>
      <c r="E229" s="8">
        <f t="shared" si="59"/>
        <v>23000</v>
      </c>
      <c r="F229" s="13">
        <f t="shared" si="51"/>
        <v>730</v>
      </c>
      <c r="G229" s="8">
        <f t="shared" si="52"/>
        <v>783.9</v>
      </c>
      <c r="H229" s="13">
        <f t="shared" ref="H229:H292" si="63">IF(B229&gt;=0,$H$19,"")</f>
        <v>500</v>
      </c>
      <c r="I229" s="8">
        <f t="shared" si="53"/>
        <v>500</v>
      </c>
      <c r="J229" s="13">
        <f t="shared" si="54"/>
        <v>230</v>
      </c>
      <c r="K229" s="8">
        <f t="shared" si="55"/>
        <v>230</v>
      </c>
      <c r="M229" s="12">
        <f t="shared" si="50"/>
        <v>45</v>
      </c>
      <c r="N229" s="7">
        <f t="shared" ref="N229:N292" si="64">IF(M229&gt;=0,$Q$18-M229,"")</f>
        <v>195</v>
      </c>
      <c r="O229" s="26">
        <f t="shared" si="56"/>
        <v>0</v>
      </c>
      <c r="P229" s="8">
        <f t="shared" ref="P229:P292" si="65">IF(M229&lt;0,"",IF(O229&gt;0,(O229+Q228)*$Q$17,0))</f>
        <v>0</v>
      </c>
      <c r="Q229" s="8">
        <f t="shared" ref="Q229:Q292" si="66">IF(M229&lt;0,"",IF(O229&gt;0,Q228+O229+P229,0))</f>
        <v>0</v>
      </c>
      <c r="R229" s="12">
        <f t="shared" si="60"/>
        <v>0</v>
      </c>
      <c r="S229" s="22">
        <f t="shared" si="61"/>
        <v>0</v>
      </c>
    </row>
    <row r="230" spans="2:19">
      <c r="B230" s="12">
        <f t="shared" si="62"/>
        <v>44</v>
      </c>
      <c r="C230" s="7">
        <f t="shared" si="57"/>
        <v>196</v>
      </c>
      <c r="D230" s="13">
        <f t="shared" si="58"/>
        <v>22500</v>
      </c>
      <c r="E230" s="8">
        <f t="shared" si="59"/>
        <v>22500</v>
      </c>
      <c r="F230" s="13">
        <f t="shared" si="51"/>
        <v>725</v>
      </c>
      <c r="G230" s="8">
        <f t="shared" si="52"/>
        <v>778.9</v>
      </c>
      <c r="H230" s="13">
        <f t="shared" si="63"/>
        <v>500</v>
      </c>
      <c r="I230" s="8">
        <f t="shared" si="53"/>
        <v>500</v>
      </c>
      <c r="J230" s="13">
        <f t="shared" si="54"/>
        <v>225</v>
      </c>
      <c r="K230" s="8">
        <f t="shared" si="55"/>
        <v>225</v>
      </c>
      <c r="M230" s="12">
        <f t="shared" ref="M230:M293" si="67">M229-1</f>
        <v>44</v>
      </c>
      <c r="N230" s="7">
        <f t="shared" si="64"/>
        <v>196</v>
      </c>
      <c r="O230" s="26">
        <f t="shared" si="56"/>
        <v>0</v>
      </c>
      <c r="P230" s="8">
        <f t="shared" si="65"/>
        <v>0</v>
      </c>
      <c r="Q230" s="8">
        <f t="shared" si="66"/>
        <v>0</v>
      </c>
      <c r="R230" s="12">
        <f t="shared" si="60"/>
        <v>0</v>
      </c>
      <c r="S230" s="22">
        <f t="shared" si="61"/>
        <v>0</v>
      </c>
    </row>
    <row r="231" spans="2:19">
      <c r="B231" s="12">
        <f t="shared" si="62"/>
        <v>43</v>
      </c>
      <c r="C231" s="7">
        <f t="shared" si="57"/>
        <v>197</v>
      </c>
      <c r="D231" s="13">
        <f t="shared" si="58"/>
        <v>22000</v>
      </c>
      <c r="E231" s="8">
        <f t="shared" si="59"/>
        <v>22000</v>
      </c>
      <c r="F231" s="13">
        <f t="shared" si="51"/>
        <v>720</v>
      </c>
      <c r="G231" s="8">
        <f t="shared" si="52"/>
        <v>773.9</v>
      </c>
      <c r="H231" s="13">
        <f t="shared" si="63"/>
        <v>500</v>
      </c>
      <c r="I231" s="8">
        <f t="shared" si="53"/>
        <v>500</v>
      </c>
      <c r="J231" s="13">
        <f t="shared" si="54"/>
        <v>220</v>
      </c>
      <c r="K231" s="8">
        <f t="shared" si="55"/>
        <v>220</v>
      </c>
      <c r="M231" s="12">
        <f t="shared" si="67"/>
        <v>43</v>
      </c>
      <c r="N231" s="7">
        <f t="shared" si="64"/>
        <v>197</v>
      </c>
      <c r="O231" s="26">
        <f t="shared" si="56"/>
        <v>0</v>
      </c>
      <c r="P231" s="8">
        <f t="shared" si="65"/>
        <v>0</v>
      </c>
      <c r="Q231" s="8">
        <f t="shared" si="66"/>
        <v>0</v>
      </c>
      <c r="R231" s="12">
        <f t="shared" si="60"/>
        <v>0</v>
      </c>
      <c r="S231" s="22">
        <f t="shared" si="61"/>
        <v>0</v>
      </c>
    </row>
    <row r="232" spans="2:19">
      <c r="B232" s="12">
        <f t="shared" si="62"/>
        <v>42</v>
      </c>
      <c r="C232" s="7">
        <f t="shared" si="57"/>
        <v>198</v>
      </c>
      <c r="D232" s="13">
        <f t="shared" si="58"/>
        <v>21500</v>
      </c>
      <c r="E232" s="8">
        <f t="shared" si="59"/>
        <v>21500</v>
      </c>
      <c r="F232" s="13">
        <f t="shared" si="51"/>
        <v>715</v>
      </c>
      <c r="G232" s="8">
        <f t="shared" si="52"/>
        <v>768.9</v>
      </c>
      <c r="H232" s="13">
        <f t="shared" si="63"/>
        <v>500</v>
      </c>
      <c r="I232" s="8">
        <f t="shared" si="53"/>
        <v>500</v>
      </c>
      <c r="J232" s="13">
        <f t="shared" si="54"/>
        <v>215</v>
      </c>
      <c r="K232" s="8">
        <f t="shared" si="55"/>
        <v>215</v>
      </c>
      <c r="M232" s="12">
        <f t="shared" si="67"/>
        <v>42</v>
      </c>
      <c r="N232" s="7">
        <f t="shared" si="64"/>
        <v>198</v>
      </c>
      <c r="O232" s="26">
        <f t="shared" si="56"/>
        <v>0</v>
      </c>
      <c r="P232" s="8">
        <f t="shared" si="65"/>
        <v>0</v>
      </c>
      <c r="Q232" s="8">
        <f t="shared" si="66"/>
        <v>0</v>
      </c>
      <c r="R232" s="12">
        <f t="shared" si="60"/>
        <v>0</v>
      </c>
      <c r="S232" s="22">
        <f t="shared" si="61"/>
        <v>0</v>
      </c>
    </row>
    <row r="233" spans="2:19">
      <c r="B233" s="12">
        <f t="shared" si="62"/>
        <v>41</v>
      </c>
      <c r="C233" s="7">
        <f t="shared" si="57"/>
        <v>199</v>
      </c>
      <c r="D233" s="13">
        <f t="shared" si="58"/>
        <v>21000</v>
      </c>
      <c r="E233" s="8">
        <f t="shared" si="59"/>
        <v>21000</v>
      </c>
      <c r="F233" s="13">
        <f t="shared" si="51"/>
        <v>710</v>
      </c>
      <c r="G233" s="8">
        <f t="shared" si="52"/>
        <v>763.9</v>
      </c>
      <c r="H233" s="13">
        <f t="shared" si="63"/>
        <v>500</v>
      </c>
      <c r="I233" s="8">
        <f t="shared" si="53"/>
        <v>500</v>
      </c>
      <c r="J233" s="13">
        <f t="shared" si="54"/>
        <v>210</v>
      </c>
      <c r="K233" s="8">
        <f t="shared" si="55"/>
        <v>210</v>
      </c>
      <c r="M233" s="12">
        <f t="shared" si="67"/>
        <v>41</v>
      </c>
      <c r="N233" s="7">
        <f t="shared" si="64"/>
        <v>199</v>
      </c>
      <c r="O233" s="26">
        <f t="shared" si="56"/>
        <v>0</v>
      </c>
      <c r="P233" s="8">
        <f t="shared" si="65"/>
        <v>0</v>
      </c>
      <c r="Q233" s="8">
        <f t="shared" si="66"/>
        <v>0</v>
      </c>
      <c r="R233" s="12">
        <f t="shared" si="60"/>
        <v>0</v>
      </c>
      <c r="S233" s="22">
        <f t="shared" si="61"/>
        <v>0</v>
      </c>
    </row>
    <row r="234" spans="2:19">
      <c r="B234" s="12">
        <f t="shared" si="62"/>
        <v>40</v>
      </c>
      <c r="C234" s="7">
        <f t="shared" si="57"/>
        <v>200</v>
      </c>
      <c r="D234" s="13">
        <f t="shared" si="58"/>
        <v>20500</v>
      </c>
      <c r="E234" s="8">
        <f t="shared" si="59"/>
        <v>20500</v>
      </c>
      <c r="F234" s="13">
        <f t="shared" si="51"/>
        <v>705</v>
      </c>
      <c r="G234" s="8">
        <f t="shared" si="52"/>
        <v>758.9</v>
      </c>
      <c r="H234" s="13">
        <f t="shared" si="63"/>
        <v>500</v>
      </c>
      <c r="I234" s="8">
        <f t="shared" si="53"/>
        <v>500</v>
      </c>
      <c r="J234" s="13">
        <f t="shared" si="54"/>
        <v>205</v>
      </c>
      <c r="K234" s="8">
        <f t="shared" si="55"/>
        <v>205</v>
      </c>
      <c r="M234" s="12">
        <f t="shared" si="67"/>
        <v>40</v>
      </c>
      <c r="N234" s="7">
        <f t="shared" si="64"/>
        <v>200</v>
      </c>
      <c r="O234" s="26">
        <f t="shared" si="56"/>
        <v>0</v>
      </c>
      <c r="P234" s="8">
        <f t="shared" si="65"/>
        <v>0</v>
      </c>
      <c r="Q234" s="8">
        <f t="shared" si="66"/>
        <v>0</v>
      </c>
      <c r="R234" s="12">
        <f t="shared" si="60"/>
        <v>0</v>
      </c>
      <c r="S234" s="22">
        <f t="shared" si="61"/>
        <v>0</v>
      </c>
    </row>
    <row r="235" spans="2:19">
      <c r="B235" s="12">
        <f t="shared" si="62"/>
        <v>39</v>
      </c>
      <c r="C235" s="7">
        <f t="shared" si="57"/>
        <v>201</v>
      </c>
      <c r="D235" s="13">
        <f t="shared" si="58"/>
        <v>20000</v>
      </c>
      <c r="E235" s="8">
        <f t="shared" si="59"/>
        <v>20000</v>
      </c>
      <c r="F235" s="13">
        <f t="shared" si="51"/>
        <v>700</v>
      </c>
      <c r="G235" s="8">
        <f t="shared" si="52"/>
        <v>753.9</v>
      </c>
      <c r="H235" s="13">
        <f t="shared" si="63"/>
        <v>500</v>
      </c>
      <c r="I235" s="8">
        <f t="shared" si="53"/>
        <v>500</v>
      </c>
      <c r="J235" s="13">
        <f t="shared" si="54"/>
        <v>200</v>
      </c>
      <c r="K235" s="8">
        <f t="shared" si="55"/>
        <v>200</v>
      </c>
      <c r="M235" s="12">
        <f t="shared" si="67"/>
        <v>39</v>
      </c>
      <c r="N235" s="7">
        <f t="shared" si="64"/>
        <v>201</v>
      </c>
      <c r="O235" s="26">
        <f t="shared" si="56"/>
        <v>0</v>
      </c>
      <c r="P235" s="8">
        <f t="shared" si="65"/>
        <v>0</v>
      </c>
      <c r="Q235" s="8">
        <f t="shared" si="66"/>
        <v>0</v>
      </c>
      <c r="R235" s="12">
        <f t="shared" si="60"/>
        <v>0</v>
      </c>
      <c r="S235" s="22">
        <f t="shared" si="61"/>
        <v>0</v>
      </c>
    </row>
    <row r="236" spans="2:19">
      <c r="B236" s="12">
        <f t="shared" si="62"/>
        <v>38</v>
      </c>
      <c r="C236" s="7">
        <f t="shared" si="57"/>
        <v>202</v>
      </c>
      <c r="D236" s="13">
        <f t="shared" si="58"/>
        <v>19500</v>
      </c>
      <c r="E236" s="8">
        <f t="shared" si="59"/>
        <v>19500</v>
      </c>
      <c r="F236" s="13">
        <f t="shared" si="51"/>
        <v>695</v>
      </c>
      <c r="G236" s="8">
        <f t="shared" si="52"/>
        <v>748.9</v>
      </c>
      <c r="H236" s="13">
        <f t="shared" si="63"/>
        <v>500</v>
      </c>
      <c r="I236" s="8">
        <f t="shared" si="53"/>
        <v>500</v>
      </c>
      <c r="J236" s="13">
        <f t="shared" si="54"/>
        <v>195</v>
      </c>
      <c r="K236" s="8">
        <f t="shared" si="55"/>
        <v>195</v>
      </c>
      <c r="M236" s="12">
        <f t="shared" si="67"/>
        <v>38</v>
      </c>
      <c r="N236" s="7">
        <f t="shared" si="64"/>
        <v>202</v>
      </c>
      <c r="O236" s="26">
        <f t="shared" si="56"/>
        <v>0</v>
      </c>
      <c r="P236" s="8">
        <f t="shared" si="65"/>
        <v>0</v>
      </c>
      <c r="Q236" s="8">
        <f t="shared" si="66"/>
        <v>0</v>
      </c>
      <c r="R236" s="12">
        <f t="shared" si="60"/>
        <v>0</v>
      </c>
      <c r="S236" s="22">
        <f t="shared" si="61"/>
        <v>0</v>
      </c>
    </row>
    <row r="237" spans="2:19">
      <c r="B237" s="12">
        <f t="shared" si="62"/>
        <v>37</v>
      </c>
      <c r="C237" s="7">
        <f t="shared" si="57"/>
        <v>203</v>
      </c>
      <c r="D237" s="13">
        <f t="shared" si="58"/>
        <v>19000</v>
      </c>
      <c r="E237" s="8">
        <f t="shared" si="59"/>
        <v>19000</v>
      </c>
      <c r="F237" s="13">
        <f t="shared" si="51"/>
        <v>690</v>
      </c>
      <c r="G237" s="8">
        <f t="shared" si="52"/>
        <v>743.9</v>
      </c>
      <c r="H237" s="13">
        <f t="shared" si="63"/>
        <v>500</v>
      </c>
      <c r="I237" s="8">
        <f t="shared" si="53"/>
        <v>500</v>
      </c>
      <c r="J237" s="13">
        <f t="shared" si="54"/>
        <v>190</v>
      </c>
      <c r="K237" s="8">
        <f t="shared" si="55"/>
        <v>190</v>
      </c>
      <c r="M237" s="12">
        <f t="shared" si="67"/>
        <v>37</v>
      </c>
      <c r="N237" s="7">
        <f t="shared" si="64"/>
        <v>203</v>
      </c>
      <c r="O237" s="26">
        <f t="shared" si="56"/>
        <v>0</v>
      </c>
      <c r="P237" s="8">
        <f t="shared" si="65"/>
        <v>0</v>
      </c>
      <c r="Q237" s="8">
        <f t="shared" si="66"/>
        <v>0</v>
      </c>
      <c r="R237" s="12">
        <f t="shared" si="60"/>
        <v>0</v>
      </c>
      <c r="S237" s="22">
        <f t="shared" si="61"/>
        <v>0</v>
      </c>
    </row>
    <row r="238" spans="2:19">
      <c r="B238" s="12">
        <f t="shared" si="62"/>
        <v>36</v>
      </c>
      <c r="C238" s="7">
        <f t="shared" si="57"/>
        <v>204</v>
      </c>
      <c r="D238" s="13">
        <f t="shared" si="58"/>
        <v>18500</v>
      </c>
      <c r="E238" s="8">
        <f t="shared" si="59"/>
        <v>18500</v>
      </c>
      <c r="F238" s="13">
        <f t="shared" si="51"/>
        <v>685</v>
      </c>
      <c r="G238" s="8">
        <f t="shared" si="52"/>
        <v>738.9</v>
      </c>
      <c r="H238" s="13">
        <f t="shared" si="63"/>
        <v>500</v>
      </c>
      <c r="I238" s="8">
        <f t="shared" si="53"/>
        <v>500</v>
      </c>
      <c r="J238" s="13">
        <f t="shared" si="54"/>
        <v>185</v>
      </c>
      <c r="K238" s="8">
        <f t="shared" si="55"/>
        <v>185</v>
      </c>
      <c r="M238" s="12">
        <f t="shared" si="67"/>
        <v>36</v>
      </c>
      <c r="N238" s="7">
        <f t="shared" si="64"/>
        <v>204</v>
      </c>
      <c r="O238" s="26">
        <f t="shared" si="56"/>
        <v>0</v>
      </c>
      <c r="P238" s="8">
        <f t="shared" si="65"/>
        <v>0</v>
      </c>
      <c r="Q238" s="8">
        <f t="shared" si="66"/>
        <v>0</v>
      </c>
      <c r="R238" s="12">
        <f t="shared" si="60"/>
        <v>0</v>
      </c>
      <c r="S238" s="22">
        <f t="shared" si="61"/>
        <v>0</v>
      </c>
    </row>
    <row r="239" spans="2:19">
      <c r="B239" s="12">
        <f t="shared" si="62"/>
        <v>35</v>
      </c>
      <c r="C239" s="7">
        <f t="shared" si="57"/>
        <v>205</v>
      </c>
      <c r="D239" s="13">
        <f t="shared" si="58"/>
        <v>18000</v>
      </c>
      <c r="E239" s="8">
        <f t="shared" si="59"/>
        <v>18000</v>
      </c>
      <c r="F239" s="13">
        <f t="shared" si="51"/>
        <v>680</v>
      </c>
      <c r="G239" s="8">
        <f t="shared" si="52"/>
        <v>733.9</v>
      </c>
      <c r="H239" s="13">
        <f t="shared" si="63"/>
        <v>500</v>
      </c>
      <c r="I239" s="8">
        <f t="shared" si="53"/>
        <v>500</v>
      </c>
      <c r="J239" s="13">
        <f t="shared" si="54"/>
        <v>180</v>
      </c>
      <c r="K239" s="8">
        <f t="shared" si="55"/>
        <v>180</v>
      </c>
      <c r="M239" s="12">
        <f t="shared" si="67"/>
        <v>35</v>
      </c>
      <c r="N239" s="7">
        <f t="shared" si="64"/>
        <v>205</v>
      </c>
      <c r="O239" s="26">
        <f t="shared" si="56"/>
        <v>0</v>
      </c>
      <c r="P239" s="8">
        <f t="shared" si="65"/>
        <v>0</v>
      </c>
      <c r="Q239" s="8">
        <f t="shared" si="66"/>
        <v>0</v>
      </c>
      <c r="R239" s="12">
        <f t="shared" si="60"/>
        <v>0</v>
      </c>
      <c r="S239" s="22">
        <f t="shared" si="61"/>
        <v>0</v>
      </c>
    </row>
    <row r="240" spans="2:19">
      <c r="B240" s="12">
        <f t="shared" si="62"/>
        <v>34</v>
      </c>
      <c r="C240" s="7">
        <f t="shared" si="57"/>
        <v>206</v>
      </c>
      <c r="D240" s="13">
        <f t="shared" si="58"/>
        <v>17500</v>
      </c>
      <c r="E240" s="8">
        <f t="shared" si="59"/>
        <v>17500</v>
      </c>
      <c r="F240" s="13">
        <f t="shared" si="51"/>
        <v>675</v>
      </c>
      <c r="G240" s="8">
        <f t="shared" si="52"/>
        <v>728.9</v>
      </c>
      <c r="H240" s="13">
        <f t="shared" si="63"/>
        <v>500</v>
      </c>
      <c r="I240" s="8">
        <f t="shared" si="53"/>
        <v>500</v>
      </c>
      <c r="J240" s="13">
        <f t="shared" si="54"/>
        <v>175</v>
      </c>
      <c r="K240" s="8">
        <f t="shared" si="55"/>
        <v>175</v>
      </c>
      <c r="M240" s="12">
        <f t="shared" si="67"/>
        <v>34</v>
      </c>
      <c r="N240" s="7">
        <f t="shared" si="64"/>
        <v>206</v>
      </c>
      <c r="O240" s="26">
        <f t="shared" si="56"/>
        <v>0</v>
      </c>
      <c r="P240" s="8">
        <f t="shared" si="65"/>
        <v>0</v>
      </c>
      <c r="Q240" s="8">
        <f t="shared" si="66"/>
        <v>0</v>
      </c>
      <c r="R240" s="12">
        <f t="shared" si="60"/>
        <v>0</v>
      </c>
      <c r="S240" s="22">
        <f t="shared" si="61"/>
        <v>0</v>
      </c>
    </row>
    <row r="241" spans="2:19">
      <c r="B241" s="12">
        <f t="shared" si="62"/>
        <v>33</v>
      </c>
      <c r="C241" s="7">
        <f t="shared" si="57"/>
        <v>207</v>
      </c>
      <c r="D241" s="13">
        <f t="shared" si="58"/>
        <v>17000</v>
      </c>
      <c r="E241" s="8">
        <f t="shared" si="59"/>
        <v>17000</v>
      </c>
      <c r="F241" s="13">
        <f t="shared" si="51"/>
        <v>670</v>
      </c>
      <c r="G241" s="8">
        <f t="shared" si="52"/>
        <v>723.9</v>
      </c>
      <c r="H241" s="13">
        <f t="shared" si="63"/>
        <v>500</v>
      </c>
      <c r="I241" s="8">
        <f t="shared" si="53"/>
        <v>500</v>
      </c>
      <c r="J241" s="13">
        <f t="shared" si="54"/>
        <v>170</v>
      </c>
      <c r="K241" s="8">
        <f t="shared" si="55"/>
        <v>170</v>
      </c>
      <c r="M241" s="12">
        <f t="shared" si="67"/>
        <v>33</v>
      </c>
      <c r="N241" s="7">
        <f t="shared" si="64"/>
        <v>207</v>
      </c>
      <c r="O241" s="26">
        <f t="shared" si="56"/>
        <v>0</v>
      </c>
      <c r="P241" s="8">
        <f t="shared" si="65"/>
        <v>0</v>
      </c>
      <c r="Q241" s="8">
        <f t="shared" si="66"/>
        <v>0</v>
      </c>
      <c r="R241" s="12">
        <f t="shared" si="60"/>
        <v>0</v>
      </c>
      <c r="S241" s="22">
        <f t="shared" si="61"/>
        <v>0</v>
      </c>
    </row>
    <row r="242" spans="2:19">
      <c r="B242" s="12">
        <f t="shared" si="62"/>
        <v>32</v>
      </c>
      <c r="C242" s="7">
        <f t="shared" si="57"/>
        <v>208</v>
      </c>
      <c r="D242" s="13">
        <f t="shared" si="58"/>
        <v>16500</v>
      </c>
      <c r="E242" s="8">
        <f t="shared" si="59"/>
        <v>16500</v>
      </c>
      <c r="F242" s="13">
        <f t="shared" si="51"/>
        <v>665</v>
      </c>
      <c r="G242" s="8">
        <f t="shared" si="52"/>
        <v>718.9</v>
      </c>
      <c r="H242" s="13">
        <f t="shared" si="63"/>
        <v>500</v>
      </c>
      <c r="I242" s="8">
        <f t="shared" si="53"/>
        <v>500</v>
      </c>
      <c r="J242" s="13">
        <f t="shared" si="54"/>
        <v>165</v>
      </c>
      <c r="K242" s="8">
        <f t="shared" si="55"/>
        <v>165</v>
      </c>
      <c r="M242" s="12">
        <f t="shared" si="67"/>
        <v>32</v>
      </c>
      <c r="N242" s="7">
        <f t="shared" si="64"/>
        <v>208</v>
      </c>
      <c r="O242" s="26">
        <f t="shared" si="56"/>
        <v>0</v>
      </c>
      <c r="P242" s="8">
        <f t="shared" si="65"/>
        <v>0</v>
      </c>
      <c r="Q242" s="8">
        <f t="shared" si="66"/>
        <v>0</v>
      </c>
      <c r="R242" s="12">
        <f t="shared" si="60"/>
        <v>0</v>
      </c>
      <c r="S242" s="22">
        <f t="shared" si="61"/>
        <v>0</v>
      </c>
    </row>
    <row r="243" spans="2:19">
      <c r="B243" s="12">
        <f t="shared" si="62"/>
        <v>31</v>
      </c>
      <c r="C243" s="7">
        <f t="shared" si="57"/>
        <v>209</v>
      </c>
      <c r="D243" s="13">
        <f t="shared" si="58"/>
        <v>16000</v>
      </c>
      <c r="E243" s="8">
        <f t="shared" si="59"/>
        <v>16000</v>
      </c>
      <c r="F243" s="13">
        <f t="shared" si="51"/>
        <v>660</v>
      </c>
      <c r="G243" s="8">
        <f t="shared" si="52"/>
        <v>713.9</v>
      </c>
      <c r="H243" s="13">
        <f t="shared" si="63"/>
        <v>500</v>
      </c>
      <c r="I243" s="8">
        <f t="shared" si="53"/>
        <v>500</v>
      </c>
      <c r="J243" s="13">
        <f t="shared" si="54"/>
        <v>160</v>
      </c>
      <c r="K243" s="8">
        <f t="shared" si="55"/>
        <v>160</v>
      </c>
      <c r="M243" s="12">
        <f t="shared" si="67"/>
        <v>31</v>
      </c>
      <c r="N243" s="7">
        <f t="shared" si="64"/>
        <v>209</v>
      </c>
      <c r="O243" s="26">
        <f t="shared" si="56"/>
        <v>0</v>
      </c>
      <c r="P243" s="8">
        <f t="shared" si="65"/>
        <v>0</v>
      </c>
      <c r="Q243" s="8">
        <f t="shared" si="66"/>
        <v>0</v>
      </c>
      <c r="R243" s="12">
        <f t="shared" si="60"/>
        <v>0</v>
      </c>
      <c r="S243" s="22">
        <f t="shared" si="61"/>
        <v>0</v>
      </c>
    </row>
    <row r="244" spans="2:19">
      <c r="B244" s="12">
        <f t="shared" si="62"/>
        <v>30</v>
      </c>
      <c r="C244" s="7">
        <f t="shared" si="57"/>
        <v>210</v>
      </c>
      <c r="D244" s="13">
        <f t="shared" si="58"/>
        <v>15500</v>
      </c>
      <c r="E244" s="8">
        <f t="shared" si="59"/>
        <v>15500</v>
      </c>
      <c r="F244" s="13">
        <f t="shared" si="51"/>
        <v>655</v>
      </c>
      <c r="G244" s="8">
        <f t="shared" si="52"/>
        <v>708.9</v>
      </c>
      <c r="H244" s="13">
        <f t="shared" si="63"/>
        <v>500</v>
      </c>
      <c r="I244" s="8">
        <f t="shared" si="53"/>
        <v>500</v>
      </c>
      <c r="J244" s="13">
        <f t="shared" si="54"/>
        <v>155</v>
      </c>
      <c r="K244" s="8">
        <f t="shared" si="55"/>
        <v>155</v>
      </c>
      <c r="M244" s="12">
        <f t="shared" si="67"/>
        <v>30</v>
      </c>
      <c r="N244" s="7">
        <f t="shared" si="64"/>
        <v>210</v>
      </c>
      <c r="O244" s="26">
        <f t="shared" si="56"/>
        <v>0</v>
      </c>
      <c r="P244" s="8">
        <f t="shared" si="65"/>
        <v>0</v>
      </c>
      <c r="Q244" s="8">
        <f t="shared" si="66"/>
        <v>0</v>
      </c>
      <c r="R244" s="12">
        <f t="shared" si="60"/>
        <v>0</v>
      </c>
      <c r="S244" s="22">
        <f t="shared" si="61"/>
        <v>0</v>
      </c>
    </row>
    <row r="245" spans="2:19">
      <c r="B245" s="12">
        <f t="shared" si="62"/>
        <v>29</v>
      </c>
      <c r="C245" s="7">
        <f t="shared" si="57"/>
        <v>211</v>
      </c>
      <c r="D245" s="13">
        <f t="shared" si="58"/>
        <v>15000</v>
      </c>
      <c r="E245" s="8">
        <f t="shared" si="59"/>
        <v>15000</v>
      </c>
      <c r="F245" s="13">
        <f t="shared" si="51"/>
        <v>650</v>
      </c>
      <c r="G245" s="8">
        <f t="shared" si="52"/>
        <v>703.9</v>
      </c>
      <c r="H245" s="13">
        <f t="shared" si="63"/>
        <v>500</v>
      </c>
      <c r="I245" s="8">
        <f t="shared" si="53"/>
        <v>500</v>
      </c>
      <c r="J245" s="13">
        <f t="shared" si="54"/>
        <v>150</v>
      </c>
      <c r="K245" s="8">
        <f t="shared" si="55"/>
        <v>150</v>
      </c>
      <c r="M245" s="12">
        <f t="shared" si="67"/>
        <v>29</v>
      </c>
      <c r="N245" s="7">
        <f t="shared" si="64"/>
        <v>211</v>
      </c>
      <c r="O245" s="26">
        <f t="shared" si="56"/>
        <v>0</v>
      </c>
      <c r="P245" s="8">
        <f t="shared" si="65"/>
        <v>0</v>
      </c>
      <c r="Q245" s="8">
        <f t="shared" si="66"/>
        <v>0</v>
      </c>
      <c r="R245" s="12">
        <f t="shared" si="60"/>
        <v>0</v>
      </c>
      <c r="S245" s="22">
        <f t="shared" si="61"/>
        <v>0</v>
      </c>
    </row>
    <row r="246" spans="2:19">
      <c r="B246" s="12">
        <f t="shared" si="62"/>
        <v>28</v>
      </c>
      <c r="C246" s="7">
        <f t="shared" si="57"/>
        <v>212</v>
      </c>
      <c r="D246" s="13">
        <f t="shared" si="58"/>
        <v>14500</v>
      </c>
      <c r="E246" s="8">
        <f t="shared" si="59"/>
        <v>14500</v>
      </c>
      <c r="F246" s="13">
        <f t="shared" si="51"/>
        <v>645</v>
      </c>
      <c r="G246" s="8">
        <f t="shared" si="52"/>
        <v>698.9</v>
      </c>
      <c r="H246" s="13">
        <f t="shared" si="63"/>
        <v>500</v>
      </c>
      <c r="I246" s="8">
        <f t="shared" si="53"/>
        <v>500</v>
      </c>
      <c r="J246" s="13">
        <f t="shared" si="54"/>
        <v>145</v>
      </c>
      <c r="K246" s="8">
        <f t="shared" si="55"/>
        <v>145</v>
      </c>
      <c r="M246" s="12">
        <f t="shared" si="67"/>
        <v>28</v>
      </c>
      <c r="N246" s="7">
        <f t="shared" si="64"/>
        <v>212</v>
      </c>
      <c r="O246" s="26">
        <f t="shared" si="56"/>
        <v>0</v>
      </c>
      <c r="P246" s="8">
        <f t="shared" si="65"/>
        <v>0</v>
      </c>
      <c r="Q246" s="8">
        <f t="shared" si="66"/>
        <v>0</v>
      </c>
      <c r="R246" s="12">
        <f t="shared" si="60"/>
        <v>0</v>
      </c>
      <c r="S246" s="22">
        <f t="shared" si="61"/>
        <v>0</v>
      </c>
    </row>
    <row r="247" spans="2:19">
      <c r="B247" s="12">
        <f t="shared" si="62"/>
        <v>27</v>
      </c>
      <c r="C247" s="7">
        <f t="shared" si="57"/>
        <v>213</v>
      </c>
      <c r="D247" s="13">
        <f t="shared" si="58"/>
        <v>14000</v>
      </c>
      <c r="E247" s="8">
        <f t="shared" si="59"/>
        <v>14000</v>
      </c>
      <c r="F247" s="13">
        <f t="shared" si="51"/>
        <v>640</v>
      </c>
      <c r="G247" s="8">
        <f t="shared" si="52"/>
        <v>693.9</v>
      </c>
      <c r="H247" s="13">
        <f t="shared" si="63"/>
        <v>500</v>
      </c>
      <c r="I247" s="8">
        <f t="shared" si="53"/>
        <v>500</v>
      </c>
      <c r="J247" s="13">
        <f t="shared" si="54"/>
        <v>140</v>
      </c>
      <c r="K247" s="8">
        <f t="shared" si="55"/>
        <v>140</v>
      </c>
      <c r="M247" s="12">
        <f t="shared" si="67"/>
        <v>27</v>
      </c>
      <c r="N247" s="7">
        <f t="shared" si="64"/>
        <v>213</v>
      </c>
      <c r="O247" s="26">
        <f t="shared" si="56"/>
        <v>0</v>
      </c>
      <c r="P247" s="8">
        <f t="shared" si="65"/>
        <v>0</v>
      </c>
      <c r="Q247" s="8">
        <f t="shared" si="66"/>
        <v>0</v>
      </c>
      <c r="R247" s="12">
        <f t="shared" si="60"/>
        <v>0</v>
      </c>
      <c r="S247" s="22">
        <f t="shared" si="61"/>
        <v>0</v>
      </c>
    </row>
    <row r="248" spans="2:19">
      <c r="B248" s="12">
        <f t="shared" si="62"/>
        <v>26</v>
      </c>
      <c r="C248" s="7">
        <f t="shared" si="57"/>
        <v>214</v>
      </c>
      <c r="D248" s="13">
        <f t="shared" si="58"/>
        <v>13500</v>
      </c>
      <c r="E248" s="8">
        <f t="shared" si="59"/>
        <v>13500</v>
      </c>
      <c r="F248" s="13">
        <f t="shared" si="51"/>
        <v>635</v>
      </c>
      <c r="G248" s="8">
        <f t="shared" si="52"/>
        <v>688.9</v>
      </c>
      <c r="H248" s="13">
        <f t="shared" si="63"/>
        <v>500</v>
      </c>
      <c r="I248" s="8">
        <f t="shared" si="53"/>
        <v>500</v>
      </c>
      <c r="J248" s="13">
        <f t="shared" si="54"/>
        <v>135</v>
      </c>
      <c r="K248" s="8">
        <f t="shared" si="55"/>
        <v>135</v>
      </c>
      <c r="M248" s="12">
        <f t="shared" si="67"/>
        <v>26</v>
      </c>
      <c r="N248" s="7">
        <f t="shared" si="64"/>
        <v>214</v>
      </c>
      <c r="O248" s="26">
        <f t="shared" si="56"/>
        <v>0</v>
      </c>
      <c r="P248" s="8">
        <f t="shared" si="65"/>
        <v>0</v>
      </c>
      <c r="Q248" s="8">
        <f t="shared" si="66"/>
        <v>0</v>
      </c>
      <c r="R248" s="12">
        <f t="shared" si="60"/>
        <v>0</v>
      </c>
      <c r="S248" s="22">
        <f t="shared" si="61"/>
        <v>0</v>
      </c>
    </row>
    <row r="249" spans="2:19">
      <c r="B249" s="12">
        <f t="shared" si="62"/>
        <v>25</v>
      </c>
      <c r="C249" s="7">
        <f t="shared" si="57"/>
        <v>215</v>
      </c>
      <c r="D249" s="13">
        <f t="shared" si="58"/>
        <v>13000</v>
      </c>
      <c r="E249" s="8">
        <f t="shared" si="59"/>
        <v>13000</v>
      </c>
      <c r="F249" s="13">
        <f t="shared" si="51"/>
        <v>630</v>
      </c>
      <c r="G249" s="8">
        <f t="shared" si="52"/>
        <v>683.9</v>
      </c>
      <c r="H249" s="13">
        <f t="shared" si="63"/>
        <v>500</v>
      </c>
      <c r="I249" s="8">
        <f t="shared" si="53"/>
        <v>500</v>
      </c>
      <c r="J249" s="13">
        <f t="shared" si="54"/>
        <v>130</v>
      </c>
      <c r="K249" s="8">
        <f t="shared" si="55"/>
        <v>130</v>
      </c>
      <c r="M249" s="12">
        <f t="shared" si="67"/>
        <v>25</v>
      </c>
      <c r="N249" s="7">
        <f t="shared" si="64"/>
        <v>215</v>
      </c>
      <c r="O249" s="26">
        <f t="shared" si="56"/>
        <v>0</v>
      </c>
      <c r="P249" s="8">
        <f t="shared" si="65"/>
        <v>0</v>
      </c>
      <c r="Q249" s="8">
        <f t="shared" si="66"/>
        <v>0</v>
      </c>
      <c r="R249" s="12">
        <f t="shared" si="60"/>
        <v>0</v>
      </c>
      <c r="S249" s="22">
        <f t="shared" si="61"/>
        <v>0</v>
      </c>
    </row>
    <row r="250" spans="2:19">
      <c r="B250" s="12">
        <f t="shared" si="62"/>
        <v>24</v>
      </c>
      <c r="C250" s="7">
        <f t="shared" si="57"/>
        <v>216</v>
      </c>
      <c r="D250" s="13">
        <f t="shared" si="58"/>
        <v>12500</v>
      </c>
      <c r="E250" s="8">
        <f t="shared" si="59"/>
        <v>12500</v>
      </c>
      <c r="F250" s="13">
        <f t="shared" si="51"/>
        <v>625</v>
      </c>
      <c r="G250" s="8">
        <f t="shared" si="52"/>
        <v>678.9</v>
      </c>
      <c r="H250" s="13">
        <f t="shared" si="63"/>
        <v>500</v>
      </c>
      <c r="I250" s="8">
        <f t="shared" si="53"/>
        <v>500</v>
      </c>
      <c r="J250" s="13">
        <f t="shared" si="54"/>
        <v>125</v>
      </c>
      <c r="K250" s="8">
        <f t="shared" si="55"/>
        <v>125</v>
      </c>
      <c r="M250" s="12">
        <f t="shared" si="67"/>
        <v>24</v>
      </c>
      <c r="N250" s="7">
        <f t="shared" si="64"/>
        <v>216</v>
      </c>
      <c r="O250" s="26">
        <f t="shared" si="56"/>
        <v>0</v>
      </c>
      <c r="P250" s="8">
        <f t="shared" si="65"/>
        <v>0</v>
      </c>
      <c r="Q250" s="8">
        <f t="shared" si="66"/>
        <v>0</v>
      </c>
      <c r="R250" s="12">
        <f t="shared" si="60"/>
        <v>0</v>
      </c>
      <c r="S250" s="22">
        <f t="shared" si="61"/>
        <v>0</v>
      </c>
    </row>
    <row r="251" spans="2:19">
      <c r="B251" s="12">
        <f t="shared" si="62"/>
        <v>23</v>
      </c>
      <c r="C251" s="7">
        <f t="shared" si="57"/>
        <v>217</v>
      </c>
      <c r="D251" s="13">
        <f t="shared" si="58"/>
        <v>12000</v>
      </c>
      <c r="E251" s="8">
        <f t="shared" si="59"/>
        <v>12000</v>
      </c>
      <c r="F251" s="13">
        <f t="shared" si="51"/>
        <v>620</v>
      </c>
      <c r="G251" s="8">
        <f t="shared" si="52"/>
        <v>673.9</v>
      </c>
      <c r="H251" s="13">
        <f t="shared" si="63"/>
        <v>500</v>
      </c>
      <c r="I251" s="8">
        <f t="shared" si="53"/>
        <v>500</v>
      </c>
      <c r="J251" s="13">
        <f t="shared" si="54"/>
        <v>120</v>
      </c>
      <c r="K251" s="8">
        <f t="shared" si="55"/>
        <v>120</v>
      </c>
      <c r="M251" s="12">
        <f t="shared" si="67"/>
        <v>23</v>
      </c>
      <c r="N251" s="7">
        <f t="shared" si="64"/>
        <v>217</v>
      </c>
      <c r="O251" s="26">
        <f t="shared" si="56"/>
        <v>0</v>
      </c>
      <c r="P251" s="8">
        <f t="shared" si="65"/>
        <v>0</v>
      </c>
      <c r="Q251" s="8">
        <f t="shared" si="66"/>
        <v>0</v>
      </c>
      <c r="R251" s="12">
        <f t="shared" si="60"/>
        <v>0</v>
      </c>
      <c r="S251" s="22">
        <f t="shared" si="61"/>
        <v>0</v>
      </c>
    </row>
    <row r="252" spans="2:19">
      <c r="B252" s="12">
        <f t="shared" si="62"/>
        <v>22</v>
      </c>
      <c r="C252" s="7">
        <f t="shared" si="57"/>
        <v>218</v>
      </c>
      <c r="D252" s="13">
        <f t="shared" si="58"/>
        <v>11500</v>
      </c>
      <c r="E252" s="8">
        <f t="shared" si="59"/>
        <v>11500</v>
      </c>
      <c r="F252" s="13">
        <f t="shared" si="51"/>
        <v>615</v>
      </c>
      <c r="G252" s="8">
        <f t="shared" si="52"/>
        <v>668.9</v>
      </c>
      <c r="H252" s="13">
        <f t="shared" si="63"/>
        <v>500</v>
      </c>
      <c r="I252" s="8">
        <f t="shared" si="53"/>
        <v>500</v>
      </c>
      <c r="J252" s="13">
        <f t="shared" si="54"/>
        <v>115</v>
      </c>
      <c r="K252" s="8">
        <f t="shared" si="55"/>
        <v>115</v>
      </c>
      <c r="M252" s="12">
        <f t="shared" si="67"/>
        <v>22</v>
      </c>
      <c r="N252" s="7">
        <f t="shared" si="64"/>
        <v>218</v>
      </c>
      <c r="O252" s="26">
        <f t="shared" si="56"/>
        <v>0</v>
      </c>
      <c r="P252" s="8">
        <f t="shared" si="65"/>
        <v>0</v>
      </c>
      <c r="Q252" s="8">
        <f t="shared" si="66"/>
        <v>0</v>
      </c>
      <c r="R252" s="12">
        <f t="shared" si="60"/>
        <v>0</v>
      </c>
      <c r="S252" s="22">
        <f t="shared" si="61"/>
        <v>0</v>
      </c>
    </row>
    <row r="253" spans="2:19">
      <c r="B253" s="12">
        <f t="shared" si="62"/>
        <v>21</v>
      </c>
      <c r="C253" s="7">
        <f t="shared" si="57"/>
        <v>219</v>
      </c>
      <c r="D253" s="13">
        <f t="shared" si="58"/>
        <v>11000</v>
      </c>
      <c r="E253" s="8">
        <f t="shared" si="59"/>
        <v>11000</v>
      </c>
      <c r="F253" s="13">
        <f t="shared" si="51"/>
        <v>610</v>
      </c>
      <c r="G253" s="8">
        <f t="shared" si="52"/>
        <v>663.9</v>
      </c>
      <c r="H253" s="13">
        <f t="shared" si="63"/>
        <v>500</v>
      </c>
      <c r="I253" s="8">
        <f t="shared" si="53"/>
        <v>500</v>
      </c>
      <c r="J253" s="13">
        <f t="shared" si="54"/>
        <v>110</v>
      </c>
      <c r="K253" s="8">
        <f t="shared" si="55"/>
        <v>110</v>
      </c>
      <c r="M253" s="12">
        <f t="shared" si="67"/>
        <v>21</v>
      </c>
      <c r="N253" s="7">
        <f t="shared" si="64"/>
        <v>219</v>
      </c>
      <c r="O253" s="26">
        <f t="shared" si="56"/>
        <v>0</v>
      </c>
      <c r="P253" s="8">
        <f t="shared" si="65"/>
        <v>0</v>
      </c>
      <c r="Q253" s="8">
        <f t="shared" si="66"/>
        <v>0</v>
      </c>
      <c r="R253" s="12">
        <f t="shared" si="60"/>
        <v>0</v>
      </c>
      <c r="S253" s="22">
        <f t="shared" si="61"/>
        <v>0</v>
      </c>
    </row>
    <row r="254" spans="2:19">
      <c r="B254" s="12">
        <f t="shared" si="62"/>
        <v>20</v>
      </c>
      <c r="C254" s="7">
        <f t="shared" si="57"/>
        <v>220</v>
      </c>
      <c r="D254" s="13">
        <f t="shared" si="58"/>
        <v>10500</v>
      </c>
      <c r="E254" s="8">
        <f t="shared" si="59"/>
        <v>10500</v>
      </c>
      <c r="F254" s="13">
        <f t="shared" si="51"/>
        <v>605</v>
      </c>
      <c r="G254" s="8">
        <f t="shared" si="52"/>
        <v>658.9</v>
      </c>
      <c r="H254" s="13">
        <f t="shared" si="63"/>
        <v>500</v>
      </c>
      <c r="I254" s="8">
        <f t="shared" si="53"/>
        <v>500</v>
      </c>
      <c r="J254" s="13">
        <f t="shared" si="54"/>
        <v>105</v>
      </c>
      <c r="K254" s="8">
        <f t="shared" si="55"/>
        <v>105</v>
      </c>
      <c r="M254" s="12">
        <f t="shared" si="67"/>
        <v>20</v>
      </c>
      <c r="N254" s="7">
        <f t="shared" si="64"/>
        <v>220</v>
      </c>
      <c r="O254" s="26">
        <f t="shared" si="56"/>
        <v>0</v>
      </c>
      <c r="P254" s="8">
        <f t="shared" si="65"/>
        <v>0</v>
      </c>
      <c r="Q254" s="8">
        <f t="shared" si="66"/>
        <v>0</v>
      </c>
      <c r="R254" s="12">
        <f t="shared" si="60"/>
        <v>0</v>
      </c>
      <c r="S254" s="22">
        <f t="shared" si="61"/>
        <v>0</v>
      </c>
    </row>
    <row r="255" spans="2:19">
      <c r="B255" s="12">
        <f t="shared" si="62"/>
        <v>19</v>
      </c>
      <c r="C255" s="7">
        <f t="shared" si="57"/>
        <v>221</v>
      </c>
      <c r="D255" s="13">
        <f t="shared" si="58"/>
        <v>10000</v>
      </c>
      <c r="E255" s="8">
        <f t="shared" si="59"/>
        <v>10000</v>
      </c>
      <c r="F255" s="13">
        <f t="shared" si="51"/>
        <v>600</v>
      </c>
      <c r="G255" s="8">
        <f t="shared" si="52"/>
        <v>653.9</v>
      </c>
      <c r="H255" s="13">
        <f t="shared" si="63"/>
        <v>500</v>
      </c>
      <c r="I255" s="8">
        <f t="shared" si="53"/>
        <v>500</v>
      </c>
      <c r="J255" s="13">
        <f t="shared" si="54"/>
        <v>100</v>
      </c>
      <c r="K255" s="8">
        <f t="shared" si="55"/>
        <v>100</v>
      </c>
      <c r="M255" s="12">
        <f t="shared" si="67"/>
        <v>19</v>
      </c>
      <c r="N255" s="7">
        <f t="shared" si="64"/>
        <v>221</v>
      </c>
      <c r="O255" s="26">
        <f t="shared" si="56"/>
        <v>0</v>
      </c>
      <c r="P255" s="8">
        <f t="shared" si="65"/>
        <v>0</v>
      </c>
      <c r="Q255" s="8">
        <f t="shared" si="66"/>
        <v>0</v>
      </c>
      <c r="R255" s="12">
        <f t="shared" si="60"/>
        <v>0</v>
      </c>
      <c r="S255" s="22">
        <f t="shared" si="61"/>
        <v>0</v>
      </c>
    </row>
    <row r="256" spans="2:19">
      <c r="B256" s="12">
        <f t="shared" si="62"/>
        <v>18</v>
      </c>
      <c r="C256" s="7">
        <f t="shared" si="57"/>
        <v>222</v>
      </c>
      <c r="D256" s="13">
        <f t="shared" si="58"/>
        <v>9500</v>
      </c>
      <c r="E256" s="8">
        <f t="shared" si="59"/>
        <v>9500</v>
      </c>
      <c r="F256" s="13">
        <f t="shared" si="51"/>
        <v>595</v>
      </c>
      <c r="G256" s="8">
        <f t="shared" si="52"/>
        <v>648.9</v>
      </c>
      <c r="H256" s="13">
        <f t="shared" si="63"/>
        <v>500</v>
      </c>
      <c r="I256" s="8">
        <f t="shared" si="53"/>
        <v>500</v>
      </c>
      <c r="J256" s="13">
        <f t="shared" si="54"/>
        <v>95</v>
      </c>
      <c r="K256" s="8">
        <f t="shared" si="55"/>
        <v>95</v>
      </c>
      <c r="M256" s="12">
        <f t="shared" si="67"/>
        <v>18</v>
      </c>
      <c r="N256" s="7">
        <f t="shared" si="64"/>
        <v>222</v>
      </c>
      <c r="O256" s="26">
        <f t="shared" si="56"/>
        <v>0</v>
      </c>
      <c r="P256" s="8">
        <f t="shared" si="65"/>
        <v>0</v>
      </c>
      <c r="Q256" s="8">
        <f t="shared" si="66"/>
        <v>0</v>
      </c>
      <c r="R256" s="12">
        <f t="shared" si="60"/>
        <v>0</v>
      </c>
      <c r="S256" s="22">
        <f t="shared" si="61"/>
        <v>0</v>
      </c>
    </row>
    <row r="257" spans="2:19">
      <c r="B257" s="12">
        <f t="shared" si="62"/>
        <v>17</v>
      </c>
      <c r="C257" s="7">
        <f t="shared" si="57"/>
        <v>223</v>
      </c>
      <c r="D257" s="13">
        <f t="shared" si="58"/>
        <v>9000</v>
      </c>
      <c r="E257" s="8">
        <f t="shared" si="59"/>
        <v>9000</v>
      </c>
      <c r="F257" s="13">
        <f t="shared" si="51"/>
        <v>590</v>
      </c>
      <c r="G257" s="8">
        <f t="shared" si="52"/>
        <v>643.9</v>
      </c>
      <c r="H257" s="13">
        <f t="shared" si="63"/>
        <v>500</v>
      </c>
      <c r="I257" s="8">
        <f t="shared" si="53"/>
        <v>500</v>
      </c>
      <c r="J257" s="13">
        <f t="shared" si="54"/>
        <v>90</v>
      </c>
      <c r="K257" s="8">
        <f t="shared" si="55"/>
        <v>90</v>
      </c>
      <c r="M257" s="12">
        <f t="shared" si="67"/>
        <v>17</v>
      </c>
      <c r="N257" s="7">
        <f t="shared" si="64"/>
        <v>223</v>
      </c>
      <c r="O257" s="26">
        <f t="shared" si="56"/>
        <v>0</v>
      </c>
      <c r="P257" s="8">
        <f t="shared" si="65"/>
        <v>0</v>
      </c>
      <c r="Q257" s="8">
        <f t="shared" si="66"/>
        <v>0</v>
      </c>
      <c r="R257" s="12">
        <f t="shared" si="60"/>
        <v>0</v>
      </c>
      <c r="S257" s="22">
        <f t="shared" si="61"/>
        <v>0</v>
      </c>
    </row>
    <row r="258" spans="2:19">
      <c r="B258" s="12">
        <f t="shared" si="62"/>
        <v>16</v>
      </c>
      <c r="C258" s="7">
        <f t="shared" si="57"/>
        <v>224</v>
      </c>
      <c r="D258" s="13">
        <f t="shared" si="58"/>
        <v>8500</v>
      </c>
      <c r="E258" s="8">
        <f t="shared" si="59"/>
        <v>8500</v>
      </c>
      <c r="F258" s="13">
        <f t="shared" si="51"/>
        <v>585</v>
      </c>
      <c r="G258" s="8">
        <f t="shared" si="52"/>
        <v>638.9</v>
      </c>
      <c r="H258" s="13">
        <f t="shared" si="63"/>
        <v>500</v>
      </c>
      <c r="I258" s="8">
        <f t="shared" si="53"/>
        <v>500</v>
      </c>
      <c r="J258" s="13">
        <f t="shared" si="54"/>
        <v>85</v>
      </c>
      <c r="K258" s="8">
        <f t="shared" si="55"/>
        <v>85</v>
      </c>
      <c r="M258" s="12">
        <f t="shared" si="67"/>
        <v>16</v>
      </c>
      <c r="N258" s="7">
        <f t="shared" si="64"/>
        <v>224</v>
      </c>
      <c r="O258" s="26">
        <f t="shared" si="56"/>
        <v>0</v>
      </c>
      <c r="P258" s="8">
        <f t="shared" si="65"/>
        <v>0</v>
      </c>
      <c r="Q258" s="8">
        <f t="shared" si="66"/>
        <v>0</v>
      </c>
      <c r="R258" s="12">
        <f t="shared" si="60"/>
        <v>0</v>
      </c>
      <c r="S258" s="22">
        <f t="shared" si="61"/>
        <v>0</v>
      </c>
    </row>
    <row r="259" spans="2:19">
      <c r="B259" s="12">
        <f t="shared" si="62"/>
        <v>15</v>
      </c>
      <c r="C259" s="7">
        <f t="shared" si="57"/>
        <v>225</v>
      </c>
      <c r="D259" s="13">
        <f t="shared" si="58"/>
        <v>8000</v>
      </c>
      <c r="E259" s="8">
        <f t="shared" si="59"/>
        <v>8000</v>
      </c>
      <c r="F259" s="13">
        <f t="shared" si="51"/>
        <v>580</v>
      </c>
      <c r="G259" s="8">
        <f t="shared" si="52"/>
        <v>633.9</v>
      </c>
      <c r="H259" s="13">
        <f t="shared" si="63"/>
        <v>500</v>
      </c>
      <c r="I259" s="8">
        <f t="shared" si="53"/>
        <v>500</v>
      </c>
      <c r="J259" s="13">
        <f t="shared" si="54"/>
        <v>80</v>
      </c>
      <c r="K259" s="8">
        <f t="shared" si="55"/>
        <v>80</v>
      </c>
      <c r="M259" s="12">
        <f t="shared" si="67"/>
        <v>15</v>
      </c>
      <c r="N259" s="7">
        <f t="shared" si="64"/>
        <v>225</v>
      </c>
      <c r="O259" s="26">
        <f t="shared" si="56"/>
        <v>0</v>
      </c>
      <c r="P259" s="8">
        <f t="shared" si="65"/>
        <v>0</v>
      </c>
      <c r="Q259" s="8">
        <f t="shared" si="66"/>
        <v>0</v>
      </c>
      <c r="R259" s="12">
        <f t="shared" si="60"/>
        <v>0</v>
      </c>
      <c r="S259" s="22">
        <f t="shared" si="61"/>
        <v>0</v>
      </c>
    </row>
    <row r="260" spans="2:19">
      <c r="B260" s="12">
        <f t="shared" si="62"/>
        <v>14</v>
      </c>
      <c r="C260" s="7">
        <f t="shared" si="57"/>
        <v>226</v>
      </c>
      <c r="D260" s="13">
        <f t="shared" si="58"/>
        <v>7500</v>
      </c>
      <c r="E260" s="8">
        <f t="shared" si="59"/>
        <v>7500</v>
      </c>
      <c r="F260" s="13">
        <f t="shared" si="51"/>
        <v>575</v>
      </c>
      <c r="G260" s="8">
        <f t="shared" si="52"/>
        <v>628.9</v>
      </c>
      <c r="H260" s="13">
        <f t="shared" si="63"/>
        <v>500</v>
      </c>
      <c r="I260" s="8">
        <f t="shared" si="53"/>
        <v>500</v>
      </c>
      <c r="J260" s="13">
        <f t="shared" si="54"/>
        <v>75</v>
      </c>
      <c r="K260" s="8">
        <f t="shared" si="55"/>
        <v>75</v>
      </c>
      <c r="M260" s="12">
        <f t="shared" si="67"/>
        <v>14</v>
      </c>
      <c r="N260" s="7">
        <f t="shared" si="64"/>
        <v>226</v>
      </c>
      <c r="O260" s="26">
        <f t="shared" si="56"/>
        <v>0</v>
      </c>
      <c r="P260" s="8">
        <f t="shared" si="65"/>
        <v>0</v>
      </c>
      <c r="Q260" s="8">
        <f t="shared" si="66"/>
        <v>0</v>
      </c>
      <c r="R260" s="12">
        <f t="shared" si="60"/>
        <v>0</v>
      </c>
      <c r="S260" s="22">
        <f t="shared" si="61"/>
        <v>0</v>
      </c>
    </row>
    <row r="261" spans="2:19">
      <c r="B261" s="12">
        <f t="shared" si="62"/>
        <v>13</v>
      </c>
      <c r="C261" s="7">
        <f t="shared" si="57"/>
        <v>227</v>
      </c>
      <c r="D261" s="13">
        <f t="shared" si="58"/>
        <v>7000</v>
      </c>
      <c r="E261" s="8">
        <f t="shared" si="59"/>
        <v>7000</v>
      </c>
      <c r="F261" s="13">
        <f t="shared" si="51"/>
        <v>570</v>
      </c>
      <c r="G261" s="8">
        <f t="shared" si="52"/>
        <v>623.9</v>
      </c>
      <c r="H261" s="13">
        <f t="shared" si="63"/>
        <v>500</v>
      </c>
      <c r="I261" s="8">
        <f t="shared" si="53"/>
        <v>500</v>
      </c>
      <c r="J261" s="13">
        <f t="shared" si="54"/>
        <v>70</v>
      </c>
      <c r="K261" s="8">
        <f t="shared" si="55"/>
        <v>70</v>
      </c>
      <c r="M261" s="12">
        <f t="shared" si="67"/>
        <v>13</v>
      </c>
      <c r="N261" s="7">
        <f t="shared" si="64"/>
        <v>227</v>
      </c>
      <c r="O261" s="26">
        <f t="shared" si="56"/>
        <v>0</v>
      </c>
      <c r="P261" s="8">
        <f t="shared" si="65"/>
        <v>0</v>
      </c>
      <c r="Q261" s="8">
        <f t="shared" si="66"/>
        <v>0</v>
      </c>
      <c r="R261" s="12">
        <f t="shared" si="60"/>
        <v>0</v>
      </c>
      <c r="S261" s="22">
        <f t="shared" si="61"/>
        <v>0</v>
      </c>
    </row>
    <row r="262" spans="2:19">
      <c r="B262" s="12">
        <f t="shared" si="62"/>
        <v>12</v>
      </c>
      <c r="C262" s="7">
        <f t="shared" si="57"/>
        <v>228</v>
      </c>
      <c r="D262" s="13">
        <f t="shared" si="58"/>
        <v>6500</v>
      </c>
      <c r="E262" s="8">
        <f t="shared" si="59"/>
        <v>6500</v>
      </c>
      <c r="F262" s="13">
        <f t="shared" si="51"/>
        <v>565</v>
      </c>
      <c r="G262" s="8">
        <f t="shared" si="52"/>
        <v>618.9</v>
      </c>
      <c r="H262" s="13">
        <f t="shared" si="63"/>
        <v>500</v>
      </c>
      <c r="I262" s="8">
        <f t="shared" si="53"/>
        <v>500</v>
      </c>
      <c r="J262" s="13">
        <f t="shared" si="54"/>
        <v>65</v>
      </c>
      <c r="K262" s="8">
        <f t="shared" si="55"/>
        <v>65</v>
      </c>
      <c r="M262" s="12">
        <f t="shared" si="67"/>
        <v>12</v>
      </c>
      <c r="N262" s="7">
        <f t="shared" si="64"/>
        <v>228</v>
      </c>
      <c r="O262" s="26">
        <f t="shared" si="56"/>
        <v>0</v>
      </c>
      <c r="P262" s="8">
        <f t="shared" si="65"/>
        <v>0</v>
      </c>
      <c r="Q262" s="8">
        <f t="shared" si="66"/>
        <v>0</v>
      </c>
      <c r="R262" s="12">
        <f t="shared" si="60"/>
        <v>0</v>
      </c>
      <c r="S262" s="22">
        <f t="shared" si="61"/>
        <v>0</v>
      </c>
    </row>
    <row r="263" spans="2:19">
      <c r="B263" s="12">
        <f t="shared" si="62"/>
        <v>11</v>
      </c>
      <c r="C263" s="7">
        <f t="shared" si="57"/>
        <v>229</v>
      </c>
      <c r="D263" s="13">
        <f t="shared" si="58"/>
        <v>6000</v>
      </c>
      <c r="E263" s="8">
        <f t="shared" si="59"/>
        <v>6000</v>
      </c>
      <c r="F263" s="13">
        <f t="shared" si="51"/>
        <v>560</v>
      </c>
      <c r="G263" s="8">
        <f t="shared" si="52"/>
        <v>613.9</v>
      </c>
      <c r="H263" s="13">
        <f t="shared" si="63"/>
        <v>500</v>
      </c>
      <c r="I263" s="8">
        <f t="shared" si="53"/>
        <v>500</v>
      </c>
      <c r="J263" s="13">
        <f t="shared" si="54"/>
        <v>60</v>
      </c>
      <c r="K263" s="8">
        <f t="shared" si="55"/>
        <v>60</v>
      </c>
      <c r="M263" s="12">
        <f t="shared" si="67"/>
        <v>11</v>
      </c>
      <c r="N263" s="7">
        <f t="shared" si="64"/>
        <v>229</v>
      </c>
      <c r="O263" s="26">
        <f t="shared" si="56"/>
        <v>0</v>
      </c>
      <c r="P263" s="8">
        <f t="shared" si="65"/>
        <v>0</v>
      </c>
      <c r="Q263" s="8">
        <f t="shared" si="66"/>
        <v>0</v>
      </c>
      <c r="R263" s="12">
        <f t="shared" si="60"/>
        <v>0</v>
      </c>
      <c r="S263" s="22">
        <f t="shared" si="61"/>
        <v>0</v>
      </c>
    </row>
    <row r="264" spans="2:19">
      <c r="B264" s="12">
        <f t="shared" si="62"/>
        <v>10</v>
      </c>
      <c r="C264" s="7">
        <f t="shared" si="57"/>
        <v>230</v>
      </c>
      <c r="D264" s="13">
        <f t="shared" si="58"/>
        <v>5500</v>
      </c>
      <c r="E264" s="8">
        <f t="shared" si="59"/>
        <v>5500</v>
      </c>
      <c r="F264" s="13">
        <f t="shared" si="51"/>
        <v>555</v>
      </c>
      <c r="G264" s="8">
        <f t="shared" si="52"/>
        <v>608.9</v>
      </c>
      <c r="H264" s="13">
        <f t="shared" si="63"/>
        <v>500</v>
      </c>
      <c r="I264" s="8">
        <f t="shared" si="53"/>
        <v>500</v>
      </c>
      <c r="J264" s="13">
        <f t="shared" si="54"/>
        <v>55</v>
      </c>
      <c r="K264" s="8">
        <f t="shared" si="55"/>
        <v>55</v>
      </c>
      <c r="M264" s="12">
        <f t="shared" si="67"/>
        <v>10</v>
      </c>
      <c r="N264" s="7">
        <f t="shared" si="64"/>
        <v>230</v>
      </c>
      <c r="O264" s="26">
        <f t="shared" si="56"/>
        <v>0</v>
      </c>
      <c r="P264" s="8">
        <f t="shared" si="65"/>
        <v>0</v>
      </c>
      <c r="Q264" s="8">
        <f t="shared" si="66"/>
        <v>0</v>
      </c>
      <c r="R264" s="12">
        <f t="shared" si="60"/>
        <v>0</v>
      </c>
      <c r="S264" s="22">
        <f t="shared" si="61"/>
        <v>0</v>
      </c>
    </row>
    <row r="265" spans="2:19">
      <c r="B265" s="12">
        <f t="shared" si="62"/>
        <v>9</v>
      </c>
      <c r="C265" s="7">
        <f t="shared" si="57"/>
        <v>231</v>
      </c>
      <c r="D265" s="13">
        <f t="shared" si="58"/>
        <v>5000</v>
      </c>
      <c r="E265" s="8">
        <f t="shared" si="59"/>
        <v>5000</v>
      </c>
      <c r="F265" s="13">
        <f t="shared" si="51"/>
        <v>550</v>
      </c>
      <c r="G265" s="8">
        <f t="shared" si="52"/>
        <v>603.9</v>
      </c>
      <c r="H265" s="13">
        <f t="shared" si="63"/>
        <v>500</v>
      </c>
      <c r="I265" s="8">
        <f t="shared" si="53"/>
        <v>500</v>
      </c>
      <c r="J265" s="13">
        <f t="shared" si="54"/>
        <v>50</v>
      </c>
      <c r="K265" s="8">
        <f t="shared" si="55"/>
        <v>50</v>
      </c>
      <c r="M265" s="12">
        <f t="shared" si="67"/>
        <v>9</v>
      </c>
      <c r="N265" s="7">
        <f t="shared" si="64"/>
        <v>231</v>
      </c>
      <c r="O265" s="26">
        <f t="shared" si="56"/>
        <v>0</v>
      </c>
      <c r="P265" s="8">
        <f t="shared" si="65"/>
        <v>0</v>
      </c>
      <c r="Q265" s="8">
        <f t="shared" si="66"/>
        <v>0</v>
      </c>
      <c r="R265" s="12">
        <f t="shared" si="60"/>
        <v>0</v>
      </c>
      <c r="S265" s="22">
        <f t="shared" si="61"/>
        <v>0</v>
      </c>
    </row>
    <row r="266" spans="2:19">
      <c r="B266" s="12">
        <f t="shared" si="62"/>
        <v>8</v>
      </c>
      <c r="C266" s="7">
        <f t="shared" si="57"/>
        <v>232</v>
      </c>
      <c r="D266" s="13">
        <f t="shared" si="58"/>
        <v>4500</v>
      </c>
      <c r="E266" s="8">
        <f t="shared" si="59"/>
        <v>4500</v>
      </c>
      <c r="F266" s="13">
        <f t="shared" si="51"/>
        <v>545</v>
      </c>
      <c r="G266" s="8">
        <f t="shared" si="52"/>
        <v>598.9</v>
      </c>
      <c r="H266" s="13">
        <f t="shared" si="63"/>
        <v>500</v>
      </c>
      <c r="I266" s="8">
        <f t="shared" si="53"/>
        <v>500</v>
      </c>
      <c r="J266" s="13">
        <f t="shared" si="54"/>
        <v>45</v>
      </c>
      <c r="K266" s="8">
        <f t="shared" si="55"/>
        <v>45</v>
      </c>
      <c r="M266" s="12">
        <f t="shared" si="67"/>
        <v>8</v>
      </c>
      <c r="N266" s="7">
        <f t="shared" si="64"/>
        <v>232</v>
      </c>
      <c r="O266" s="26">
        <f t="shared" si="56"/>
        <v>0</v>
      </c>
      <c r="P266" s="8">
        <f t="shared" si="65"/>
        <v>0</v>
      </c>
      <c r="Q266" s="8">
        <f t="shared" si="66"/>
        <v>0</v>
      </c>
      <c r="R266" s="12">
        <f t="shared" si="60"/>
        <v>0</v>
      </c>
      <c r="S266" s="22">
        <f t="shared" si="61"/>
        <v>0</v>
      </c>
    </row>
    <row r="267" spans="2:19">
      <c r="B267" s="12">
        <f t="shared" si="62"/>
        <v>7</v>
      </c>
      <c r="C267" s="7">
        <f t="shared" si="57"/>
        <v>233</v>
      </c>
      <c r="D267" s="13">
        <f t="shared" si="58"/>
        <v>4000</v>
      </c>
      <c r="E267" s="8">
        <f t="shared" si="59"/>
        <v>4000</v>
      </c>
      <c r="F267" s="13">
        <f t="shared" si="51"/>
        <v>540</v>
      </c>
      <c r="G267" s="8">
        <f t="shared" si="52"/>
        <v>593.9</v>
      </c>
      <c r="H267" s="13">
        <f t="shared" si="63"/>
        <v>500</v>
      </c>
      <c r="I267" s="8">
        <f t="shared" si="53"/>
        <v>500</v>
      </c>
      <c r="J267" s="13">
        <f t="shared" si="54"/>
        <v>40</v>
      </c>
      <c r="K267" s="8">
        <f t="shared" si="55"/>
        <v>40</v>
      </c>
      <c r="M267" s="12">
        <f t="shared" si="67"/>
        <v>7</v>
      </c>
      <c r="N267" s="7">
        <f t="shared" si="64"/>
        <v>233</v>
      </c>
      <c r="O267" s="26">
        <f t="shared" si="56"/>
        <v>0</v>
      </c>
      <c r="P267" s="8">
        <f t="shared" si="65"/>
        <v>0</v>
      </c>
      <c r="Q267" s="8">
        <f t="shared" si="66"/>
        <v>0</v>
      </c>
      <c r="R267" s="12">
        <f t="shared" si="60"/>
        <v>0</v>
      </c>
      <c r="S267" s="22">
        <f t="shared" si="61"/>
        <v>0</v>
      </c>
    </row>
    <row r="268" spans="2:19">
      <c r="B268" s="12">
        <f t="shared" si="62"/>
        <v>6</v>
      </c>
      <c r="C268" s="7">
        <f t="shared" si="57"/>
        <v>234</v>
      </c>
      <c r="D268" s="13">
        <f t="shared" si="58"/>
        <v>3500</v>
      </c>
      <c r="E268" s="8">
        <f t="shared" si="59"/>
        <v>3500</v>
      </c>
      <c r="F268" s="13">
        <f t="shared" si="51"/>
        <v>535</v>
      </c>
      <c r="G268" s="8">
        <f t="shared" si="52"/>
        <v>588.9</v>
      </c>
      <c r="H268" s="13">
        <f t="shared" si="63"/>
        <v>500</v>
      </c>
      <c r="I268" s="8">
        <f t="shared" si="53"/>
        <v>500</v>
      </c>
      <c r="J268" s="13">
        <f t="shared" si="54"/>
        <v>35</v>
      </c>
      <c r="K268" s="8">
        <f t="shared" si="55"/>
        <v>35</v>
      </c>
      <c r="M268" s="12">
        <f t="shared" si="67"/>
        <v>6</v>
      </c>
      <c r="N268" s="7">
        <f t="shared" si="64"/>
        <v>234</v>
      </c>
      <c r="O268" s="26">
        <f t="shared" si="56"/>
        <v>0</v>
      </c>
      <c r="P268" s="8">
        <f t="shared" si="65"/>
        <v>0</v>
      </c>
      <c r="Q268" s="8">
        <f t="shared" si="66"/>
        <v>0</v>
      </c>
      <c r="R268" s="12">
        <f t="shared" si="60"/>
        <v>0</v>
      </c>
      <c r="S268" s="22">
        <f t="shared" si="61"/>
        <v>0</v>
      </c>
    </row>
    <row r="269" spans="2:19">
      <c r="B269" s="12">
        <f t="shared" si="62"/>
        <v>5</v>
      </c>
      <c r="C269" s="7">
        <f t="shared" si="57"/>
        <v>235</v>
      </c>
      <c r="D269" s="13">
        <f t="shared" si="58"/>
        <v>3000</v>
      </c>
      <c r="E269" s="8">
        <f t="shared" si="59"/>
        <v>3000</v>
      </c>
      <c r="F269" s="13">
        <f t="shared" si="51"/>
        <v>530</v>
      </c>
      <c r="G269" s="8">
        <f t="shared" si="52"/>
        <v>583.9</v>
      </c>
      <c r="H269" s="13">
        <f t="shared" si="63"/>
        <v>500</v>
      </c>
      <c r="I269" s="8">
        <f t="shared" si="53"/>
        <v>500</v>
      </c>
      <c r="J269" s="13">
        <f t="shared" si="54"/>
        <v>30</v>
      </c>
      <c r="K269" s="8">
        <f t="shared" si="55"/>
        <v>30</v>
      </c>
      <c r="M269" s="12">
        <f t="shared" si="67"/>
        <v>5</v>
      </c>
      <c r="N269" s="7">
        <f t="shared" si="64"/>
        <v>235</v>
      </c>
      <c r="O269" s="26">
        <f t="shared" si="56"/>
        <v>0</v>
      </c>
      <c r="P269" s="8">
        <f t="shared" si="65"/>
        <v>0</v>
      </c>
      <c r="Q269" s="8">
        <f t="shared" si="66"/>
        <v>0</v>
      </c>
      <c r="R269" s="12">
        <f t="shared" si="60"/>
        <v>0</v>
      </c>
      <c r="S269" s="22">
        <f t="shared" si="61"/>
        <v>0</v>
      </c>
    </row>
    <row r="270" spans="2:19">
      <c r="B270" s="12">
        <f t="shared" si="62"/>
        <v>4</v>
      </c>
      <c r="C270" s="7">
        <f t="shared" si="57"/>
        <v>236</v>
      </c>
      <c r="D270" s="13">
        <f t="shared" si="58"/>
        <v>2500</v>
      </c>
      <c r="E270" s="8">
        <f t="shared" si="59"/>
        <v>2500</v>
      </c>
      <c r="F270" s="13">
        <f t="shared" si="51"/>
        <v>525</v>
      </c>
      <c r="G270" s="8">
        <f t="shared" si="52"/>
        <v>578.9</v>
      </c>
      <c r="H270" s="13">
        <f t="shared" si="63"/>
        <v>500</v>
      </c>
      <c r="I270" s="8">
        <f t="shared" si="53"/>
        <v>500</v>
      </c>
      <c r="J270" s="13">
        <f t="shared" si="54"/>
        <v>25</v>
      </c>
      <c r="K270" s="8">
        <f t="shared" si="55"/>
        <v>25</v>
      </c>
      <c r="M270" s="12">
        <f t="shared" si="67"/>
        <v>4</v>
      </c>
      <c r="N270" s="7">
        <f t="shared" si="64"/>
        <v>236</v>
      </c>
      <c r="O270" s="26">
        <f t="shared" si="56"/>
        <v>0</v>
      </c>
      <c r="P270" s="8">
        <f t="shared" si="65"/>
        <v>0</v>
      </c>
      <c r="Q270" s="8">
        <f t="shared" si="66"/>
        <v>0</v>
      </c>
      <c r="R270" s="12">
        <f t="shared" si="60"/>
        <v>0</v>
      </c>
      <c r="S270" s="22">
        <f t="shared" si="61"/>
        <v>0</v>
      </c>
    </row>
    <row r="271" spans="2:19">
      <c r="B271" s="12">
        <f t="shared" si="62"/>
        <v>3</v>
      </c>
      <c r="C271" s="7">
        <f t="shared" si="57"/>
        <v>237</v>
      </c>
      <c r="D271" s="13">
        <f t="shared" si="58"/>
        <v>2000</v>
      </c>
      <c r="E271" s="8">
        <f t="shared" si="59"/>
        <v>2000</v>
      </c>
      <c r="F271" s="13">
        <f t="shared" si="51"/>
        <v>520</v>
      </c>
      <c r="G271" s="8">
        <f t="shared" si="52"/>
        <v>573.9</v>
      </c>
      <c r="H271" s="13">
        <f t="shared" si="63"/>
        <v>500</v>
      </c>
      <c r="I271" s="8">
        <f t="shared" si="53"/>
        <v>500</v>
      </c>
      <c r="J271" s="13">
        <f t="shared" si="54"/>
        <v>20</v>
      </c>
      <c r="K271" s="8">
        <f t="shared" si="55"/>
        <v>20</v>
      </c>
      <c r="M271" s="12">
        <f t="shared" si="67"/>
        <v>3</v>
      </c>
      <c r="N271" s="7">
        <f t="shared" si="64"/>
        <v>237</v>
      </c>
      <c r="O271" s="26">
        <f t="shared" si="56"/>
        <v>0</v>
      </c>
      <c r="P271" s="8">
        <f t="shared" si="65"/>
        <v>0</v>
      </c>
      <c r="Q271" s="8">
        <f t="shared" si="66"/>
        <v>0</v>
      </c>
      <c r="R271" s="12">
        <f t="shared" si="60"/>
        <v>0</v>
      </c>
      <c r="S271" s="22">
        <f t="shared" si="61"/>
        <v>0</v>
      </c>
    </row>
    <row r="272" spans="2:19">
      <c r="B272" s="12">
        <f t="shared" si="62"/>
        <v>2</v>
      </c>
      <c r="C272" s="7">
        <f t="shared" si="57"/>
        <v>238</v>
      </c>
      <c r="D272" s="13">
        <f t="shared" si="58"/>
        <v>1500</v>
      </c>
      <c r="E272" s="8">
        <f t="shared" si="59"/>
        <v>1500</v>
      </c>
      <c r="F272" s="13">
        <f t="shared" si="51"/>
        <v>515</v>
      </c>
      <c r="G272" s="8">
        <f t="shared" si="52"/>
        <v>568.9</v>
      </c>
      <c r="H272" s="13">
        <f t="shared" si="63"/>
        <v>500</v>
      </c>
      <c r="I272" s="8">
        <f t="shared" si="53"/>
        <v>500</v>
      </c>
      <c r="J272" s="13">
        <f t="shared" si="54"/>
        <v>15</v>
      </c>
      <c r="K272" s="8">
        <f t="shared" si="55"/>
        <v>15</v>
      </c>
      <c r="M272" s="12">
        <f t="shared" si="67"/>
        <v>2</v>
      </c>
      <c r="N272" s="7">
        <f t="shared" si="64"/>
        <v>238</v>
      </c>
      <c r="O272" s="26">
        <f t="shared" si="56"/>
        <v>0</v>
      </c>
      <c r="P272" s="8">
        <f t="shared" si="65"/>
        <v>0</v>
      </c>
      <c r="Q272" s="8">
        <f t="shared" si="66"/>
        <v>0</v>
      </c>
      <c r="R272" s="12">
        <f t="shared" si="60"/>
        <v>0</v>
      </c>
      <c r="S272" s="22">
        <f t="shared" si="61"/>
        <v>0</v>
      </c>
    </row>
    <row r="273" spans="2:19">
      <c r="B273" s="12">
        <f t="shared" si="62"/>
        <v>1</v>
      </c>
      <c r="C273" s="7">
        <f t="shared" si="57"/>
        <v>239</v>
      </c>
      <c r="D273" s="13">
        <f t="shared" si="58"/>
        <v>1000</v>
      </c>
      <c r="E273" s="8">
        <f t="shared" si="59"/>
        <v>1000</v>
      </c>
      <c r="F273" s="13">
        <f t="shared" si="51"/>
        <v>510</v>
      </c>
      <c r="G273" s="8">
        <f t="shared" si="52"/>
        <v>563.9</v>
      </c>
      <c r="H273" s="13">
        <f t="shared" si="63"/>
        <v>500</v>
      </c>
      <c r="I273" s="8">
        <f t="shared" si="53"/>
        <v>500</v>
      </c>
      <c r="J273" s="13">
        <f t="shared" si="54"/>
        <v>10</v>
      </c>
      <c r="K273" s="8">
        <f t="shared" si="55"/>
        <v>10</v>
      </c>
      <c r="M273" s="12">
        <f t="shared" si="67"/>
        <v>1</v>
      </c>
      <c r="N273" s="7">
        <f t="shared" si="64"/>
        <v>239</v>
      </c>
      <c r="O273" s="26">
        <f t="shared" si="56"/>
        <v>0</v>
      </c>
      <c r="P273" s="8">
        <f t="shared" si="65"/>
        <v>0</v>
      </c>
      <c r="Q273" s="8">
        <f t="shared" si="66"/>
        <v>0</v>
      </c>
      <c r="R273" s="12">
        <f t="shared" si="60"/>
        <v>0</v>
      </c>
      <c r="S273" s="22">
        <f t="shared" si="61"/>
        <v>0</v>
      </c>
    </row>
    <row r="274" spans="2:19">
      <c r="B274" s="12">
        <f t="shared" si="62"/>
        <v>0</v>
      </c>
      <c r="C274" s="7">
        <f t="shared" si="57"/>
        <v>240</v>
      </c>
      <c r="D274" s="13">
        <f t="shared" si="58"/>
        <v>500</v>
      </c>
      <c r="E274" s="8">
        <f t="shared" si="59"/>
        <v>500</v>
      </c>
      <c r="F274" s="13">
        <f t="shared" si="51"/>
        <v>505</v>
      </c>
      <c r="G274" s="8">
        <f t="shared" si="52"/>
        <v>558.9</v>
      </c>
      <c r="H274" s="13">
        <f t="shared" si="63"/>
        <v>500</v>
      </c>
      <c r="I274" s="8">
        <f t="shared" si="53"/>
        <v>500</v>
      </c>
      <c r="J274" s="13">
        <f t="shared" si="54"/>
        <v>5</v>
      </c>
      <c r="K274" s="8">
        <f t="shared" si="55"/>
        <v>5</v>
      </c>
      <c r="M274" s="12">
        <f t="shared" si="67"/>
        <v>0</v>
      </c>
      <c r="N274" s="7">
        <f t="shared" si="64"/>
        <v>240</v>
      </c>
      <c r="O274" s="26">
        <f t="shared" si="56"/>
        <v>0</v>
      </c>
      <c r="P274" s="8">
        <f t="shared" si="65"/>
        <v>0</v>
      </c>
      <c r="Q274" s="8">
        <f t="shared" si="66"/>
        <v>0</v>
      </c>
      <c r="R274" s="12">
        <f t="shared" si="60"/>
        <v>0</v>
      </c>
      <c r="S274" s="22">
        <f t="shared" si="61"/>
        <v>0</v>
      </c>
    </row>
    <row r="275" spans="2:19">
      <c r="B275" s="12">
        <f t="shared" si="62"/>
        <v>-1</v>
      </c>
      <c r="C275" s="7" t="str">
        <f t="shared" si="57"/>
        <v/>
      </c>
      <c r="D275" s="13" t="str">
        <f t="shared" si="58"/>
        <v/>
      </c>
      <c r="E275" s="8" t="str">
        <f t="shared" si="59"/>
        <v/>
      </c>
      <c r="F275" s="13" t="str">
        <f t="shared" si="51"/>
        <v/>
      </c>
      <c r="G275" s="8" t="str">
        <f t="shared" si="52"/>
        <v/>
      </c>
      <c r="H275" s="13" t="str">
        <f t="shared" si="63"/>
        <v/>
      </c>
      <c r="I275" s="8" t="str">
        <f t="shared" si="53"/>
        <v/>
      </c>
      <c r="J275" s="13" t="str">
        <f t="shared" si="54"/>
        <v/>
      </c>
      <c r="K275" s="8" t="str">
        <f t="shared" si="55"/>
        <v/>
      </c>
      <c r="M275" s="12">
        <f t="shared" si="67"/>
        <v>-1</v>
      </c>
      <c r="N275" s="7" t="str">
        <f t="shared" si="64"/>
        <v/>
      </c>
      <c r="O275" s="26" t="str">
        <f t="shared" si="56"/>
        <v/>
      </c>
      <c r="P275" s="8" t="str">
        <f t="shared" si="65"/>
        <v/>
      </c>
      <c r="Q275" s="8" t="str">
        <f t="shared" si="66"/>
        <v/>
      </c>
      <c r="R275" s="12">
        <f t="shared" si="60"/>
        <v>2</v>
      </c>
      <c r="S275" s="22" t="str">
        <f t="shared" si="61"/>
        <v/>
      </c>
    </row>
    <row r="276" spans="2:19">
      <c r="B276" s="12">
        <f t="shared" si="62"/>
        <v>-2</v>
      </c>
      <c r="C276" s="7" t="str">
        <f t="shared" si="57"/>
        <v/>
      </c>
      <c r="D276" s="13" t="str">
        <f t="shared" si="58"/>
        <v/>
      </c>
      <c r="E276" s="8" t="str">
        <f t="shared" si="59"/>
        <v/>
      </c>
      <c r="F276" s="13" t="str">
        <f t="shared" si="51"/>
        <v/>
      </c>
      <c r="G276" s="8" t="str">
        <f t="shared" si="52"/>
        <v/>
      </c>
      <c r="H276" s="13" t="str">
        <f t="shared" si="63"/>
        <v/>
      </c>
      <c r="I276" s="8" t="str">
        <f t="shared" si="53"/>
        <v/>
      </c>
      <c r="J276" s="13" t="str">
        <f t="shared" si="54"/>
        <v/>
      </c>
      <c r="K276" s="8" t="str">
        <f t="shared" si="55"/>
        <v/>
      </c>
      <c r="M276" s="12">
        <f t="shared" si="67"/>
        <v>-2</v>
      </c>
      <c r="N276" s="7" t="str">
        <f t="shared" si="64"/>
        <v/>
      </c>
      <c r="O276" s="26" t="str">
        <f t="shared" si="56"/>
        <v/>
      </c>
      <c r="P276" s="8" t="str">
        <f t="shared" si="65"/>
        <v/>
      </c>
      <c r="Q276" s="8" t="str">
        <f t="shared" si="66"/>
        <v/>
      </c>
      <c r="R276" s="12">
        <f t="shared" si="60"/>
        <v>2</v>
      </c>
      <c r="S276" s="22" t="str">
        <f t="shared" si="61"/>
        <v/>
      </c>
    </row>
    <row r="277" spans="2:19">
      <c r="B277" s="12">
        <f t="shared" si="62"/>
        <v>-3</v>
      </c>
      <c r="C277" s="7" t="str">
        <f t="shared" si="57"/>
        <v/>
      </c>
      <c r="D277" s="13" t="str">
        <f t="shared" si="58"/>
        <v/>
      </c>
      <c r="E277" s="8" t="str">
        <f t="shared" si="59"/>
        <v/>
      </c>
      <c r="F277" s="13" t="str">
        <f t="shared" si="51"/>
        <v/>
      </c>
      <c r="G277" s="8" t="str">
        <f t="shared" si="52"/>
        <v/>
      </c>
      <c r="H277" s="13" t="str">
        <f t="shared" si="63"/>
        <v/>
      </c>
      <c r="I277" s="8" t="str">
        <f t="shared" si="53"/>
        <v/>
      </c>
      <c r="J277" s="13" t="str">
        <f t="shared" si="54"/>
        <v/>
      </c>
      <c r="K277" s="8" t="str">
        <f t="shared" si="55"/>
        <v/>
      </c>
      <c r="M277" s="12">
        <f t="shared" si="67"/>
        <v>-3</v>
      </c>
      <c r="N277" s="7" t="str">
        <f t="shared" si="64"/>
        <v/>
      </c>
      <c r="O277" s="26" t="str">
        <f t="shared" si="56"/>
        <v/>
      </c>
      <c r="P277" s="8" t="str">
        <f t="shared" si="65"/>
        <v/>
      </c>
      <c r="Q277" s="8" t="str">
        <f t="shared" si="66"/>
        <v/>
      </c>
      <c r="R277" s="12">
        <f t="shared" si="60"/>
        <v>2</v>
      </c>
      <c r="S277" s="22" t="str">
        <f t="shared" si="61"/>
        <v/>
      </c>
    </row>
    <row r="278" spans="2:19">
      <c r="B278" s="12">
        <f t="shared" si="62"/>
        <v>-4</v>
      </c>
      <c r="C278" s="7" t="str">
        <f t="shared" si="57"/>
        <v/>
      </c>
      <c r="D278" s="13" t="str">
        <f t="shared" si="58"/>
        <v/>
      </c>
      <c r="E278" s="8" t="str">
        <f t="shared" si="59"/>
        <v/>
      </c>
      <c r="F278" s="13" t="str">
        <f t="shared" si="51"/>
        <v/>
      </c>
      <c r="G278" s="8" t="str">
        <f t="shared" si="52"/>
        <v/>
      </c>
      <c r="H278" s="13" t="str">
        <f t="shared" si="63"/>
        <v/>
      </c>
      <c r="I278" s="8" t="str">
        <f t="shared" si="53"/>
        <v/>
      </c>
      <c r="J278" s="13" t="str">
        <f t="shared" si="54"/>
        <v/>
      </c>
      <c r="K278" s="8" t="str">
        <f t="shared" si="55"/>
        <v/>
      </c>
      <c r="M278" s="12">
        <f t="shared" si="67"/>
        <v>-4</v>
      </c>
      <c r="N278" s="7" t="str">
        <f t="shared" si="64"/>
        <v/>
      </c>
      <c r="O278" s="26" t="str">
        <f t="shared" si="56"/>
        <v/>
      </c>
      <c r="P278" s="8" t="str">
        <f t="shared" si="65"/>
        <v/>
      </c>
      <c r="Q278" s="8" t="str">
        <f t="shared" si="66"/>
        <v/>
      </c>
      <c r="R278" s="12">
        <f t="shared" si="60"/>
        <v>2</v>
      </c>
      <c r="S278" s="22" t="str">
        <f t="shared" si="61"/>
        <v/>
      </c>
    </row>
    <row r="279" spans="2:19">
      <c r="B279" s="12">
        <f t="shared" si="62"/>
        <v>-5</v>
      </c>
      <c r="C279" s="7" t="str">
        <f t="shared" si="57"/>
        <v/>
      </c>
      <c r="D279" s="13" t="str">
        <f t="shared" si="58"/>
        <v/>
      </c>
      <c r="E279" s="8" t="str">
        <f t="shared" si="59"/>
        <v/>
      </c>
      <c r="F279" s="13" t="str">
        <f t="shared" si="51"/>
        <v/>
      </c>
      <c r="G279" s="8" t="str">
        <f t="shared" si="52"/>
        <v/>
      </c>
      <c r="H279" s="13" t="str">
        <f t="shared" si="63"/>
        <v/>
      </c>
      <c r="I279" s="8" t="str">
        <f t="shared" si="53"/>
        <v/>
      </c>
      <c r="J279" s="13" t="str">
        <f t="shared" si="54"/>
        <v/>
      </c>
      <c r="K279" s="8" t="str">
        <f t="shared" si="55"/>
        <v/>
      </c>
      <c r="M279" s="12">
        <f t="shared" si="67"/>
        <v>-5</v>
      </c>
      <c r="N279" s="7" t="str">
        <f t="shared" si="64"/>
        <v/>
      </c>
      <c r="O279" s="26" t="str">
        <f t="shared" si="56"/>
        <v/>
      </c>
      <c r="P279" s="8" t="str">
        <f t="shared" si="65"/>
        <v/>
      </c>
      <c r="Q279" s="8" t="str">
        <f t="shared" si="66"/>
        <v/>
      </c>
      <c r="R279" s="12">
        <f t="shared" si="60"/>
        <v>2</v>
      </c>
      <c r="S279" s="22" t="str">
        <f t="shared" si="61"/>
        <v/>
      </c>
    </row>
    <row r="280" spans="2:19">
      <c r="B280" s="12">
        <f t="shared" si="62"/>
        <v>-6</v>
      </c>
      <c r="C280" s="7" t="str">
        <f t="shared" si="57"/>
        <v/>
      </c>
      <c r="D280" s="13" t="str">
        <f t="shared" si="58"/>
        <v/>
      </c>
      <c r="E280" s="8" t="str">
        <f t="shared" si="59"/>
        <v/>
      </c>
      <c r="F280" s="13" t="str">
        <f t="shared" si="51"/>
        <v/>
      </c>
      <c r="G280" s="8" t="str">
        <f t="shared" si="52"/>
        <v/>
      </c>
      <c r="H280" s="13" t="str">
        <f t="shared" si="63"/>
        <v/>
      </c>
      <c r="I280" s="8" t="str">
        <f t="shared" si="53"/>
        <v/>
      </c>
      <c r="J280" s="13" t="str">
        <f t="shared" si="54"/>
        <v/>
      </c>
      <c r="K280" s="8" t="str">
        <f t="shared" si="55"/>
        <v/>
      </c>
      <c r="M280" s="12">
        <f t="shared" si="67"/>
        <v>-6</v>
      </c>
      <c r="N280" s="7" t="str">
        <f t="shared" si="64"/>
        <v/>
      </c>
      <c r="O280" s="26" t="str">
        <f t="shared" si="56"/>
        <v/>
      </c>
      <c r="P280" s="8" t="str">
        <f t="shared" si="65"/>
        <v/>
      </c>
      <c r="Q280" s="8" t="str">
        <f t="shared" si="66"/>
        <v/>
      </c>
      <c r="R280" s="12">
        <f t="shared" si="60"/>
        <v>2</v>
      </c>
      <c r="S280" s="22" t="str">
        <f t="shared" si="61"/>
        <v/>
      </c>
    </row>
    <row r="281" spans="2:19">
      <c r="B281" s="12">
        <f t="shared" si="62"/>
        <v>-7</v>
      </c>
      <c r="C281" s="7" t="str">
        <f t="shared" si="57"/>
        <v/>
      </c>
      <c r="D281" s="13" t="str">
        <f t="shared" si="58"/>
        <v/>
      </c>
      <c r="E281" s="8" t="str">
        <f t="shared" si="59"/>
        <v/>
      </c>
      <c r="F281" s="13" t="str">
        <f t="shared" si="51"/>
        <v/>
      </c>
      <c r="G281" s="8" t="str">
        <f t="shared" si="52"/>
        <v/>
      </c>
      <c r="H281" s="13" t="str">
        <f t="shared" si="63"/>
        <v/>
      </c>
      <c r="I281" s="8" t="str">
        <f t="shared" si="53"/>
        <v/>
      </c>
      <c r="J281" s="13" t="str">
        <f t="shared" si="54"/>
        <v/>
      </c>
      <c r="K281" s="8" t="str">
        <f t="shared" si="55"/>
        <v/>
      </c>
      <c r="M281" s="12">
        <f t="shared" si="67"/>
        <v>-7</v>
      </c>
      <c r="N281" s="7" t="str">
        <f t="shared" si="64"/>
        <v/>
      </c>
      <c r="O281" s="26" t="str">
        <f t="shared" si="56"/>
        <v/>
      </c>
      <c r="P281" s="8" t="str">
        <f t="shared" si="65"/>
        <v/>
      </c>
      <c r="Q281" s="8" t="str">
        <f t="shared" si="66"/>
        <v/>
      </c>
      <c r="R281" s="12">
        <f t="shared" si="60"/>
        <v>2</v>
      </c>
      <c r="S281" s="22" t="str">
        <f t="shared" si="61"/>
        <v/>
      </c>
    </row>
    <row r="282" spans="2:19">
      <c r="B282" s="12">
        <f t="shared" si="62"/>
        <v>-8</v>
      </c>
      <c r="C282" s="7" t="str">
        <f t="shared" si="57"/>
        <v/>
      </c>
      <c r="D282" s="13" t="str">
        <f t="shared" si="58"/>
        <v/>
      </c>
      <c r="E282" s="8" t="str">
        <f t="shared" si="59"/>
        <v/>
      </c>
      <c r="F282" s="13" t="str">
        <f t="shared" si="51"/>
        <v/>
      </c>
      <c r="G282" s="8" t="str">
        <f t="shared" si="52"/>
        <v/>
      </c>
      <c r="H282" s="13" t="str">
        <f t="shared" si="63"/>
        <v/>
      </c>
      <c r="I282" s="8" t="str">
        <f t="shared" si="53"/>
        <v/>
      </c>
      <c r="J282" s="13" t="str">
        <f t="shared" si="54"/>
        <v/>
      </c>
      <c r="K282" s="8" t="str">
        <f t="shared" si="55"/>
        <v/>
      </c>
      <c r="M282" s="12">
        <f t="shared" si="67"/>
        <v>-8</v>
      </c>
      <c r="N282" s="7" t="str">
        <f t="shared" si="64"/>
        <v/>
      </c>
      <c r="O282" s="26" t="str">
        <f t="shared" si="56"/>
        <v/>
      </c>
      <c r="P282" s="8" t="str">
        <f t="shared" si="65"/>
        <v/>
      </c>
      <c r="Q282" s="8" t="str">
        <f t="shared" si="66"/>
        <v/>
      </c>
      <c r="R282" s="12">
        <f t="shared" si="60"/>
        <v>2</v>
      </c>
      <c r="S282" s="22" t="str">
        <f t="shared" si="61"/>
        <v/>
      </c>
    </row>
    <row r="283" spans="2:19">
      <c r="B283" s="12">
        <f t="shared" si="62"/>
        <v>-9</v>
      </c>
      <c r="C283" s="7" t="str">
        <f t="shared" si="57"/>
        <v/>
      </c>
      <c r="D283" s="13" t="str">
        <f t="shared" si="58"/>
        <v/>
      </c>
      <c r="E283" s="8" t="str">
        <f t="shared" si="59"/>
        <v/>
      </c>
      <c r="F283" s="13" t="str">
        <f t="shared" si="51"/>
        <v/>
      </c>
      <c r="G283" s="8" t="str">
        <f t="shared" si="52"/>
        <v/>
      </c>
      <c r="H283" s="13" t="str">
        <f t="shared" si="63"/>
        <v/>
      </c>
      <c r="I283" s="8" t="str">
        <f t="shared" si="53"/>
        <v/>
      </c>
      <c r="J283" s="13" t="str">
        <f t="shared" si="54"/>
        <v/>
      </c>
      <c r="K283" s="8" t="str">
        <f t="shared" si="55"/>
        <v/>
      </c>
      <c r="M283" s="12">
        <f t="shared" si="67"/>
        <v>-9</v>
      </c>
      <c r="N283" s="7" t="str">
        <f t="shared" si="64"/>
        <v/>
      </c>
      <c r="O283" s="26" t="str">
        <f t="shared" si="56"/>
        <v/>
      </c>
      <c r="P283" s="8" t="str">
        <f t="shared" si="65"/>
        <v/>
      </c>
      <c r="Q283" s="8" t="str">
        <f t="shared" si="66"/>
        <v/>
      </c>
      <c r="R283" s="12">
        <f t="shared" si="60"/>
        <v>2</v>
      </c>
      <c r="S283" s="22" t="str">
        <f t="shared" si="61"/>
        <v/>
      </c>
    </row>
    <row r="284" spans="2:19">
      <c r="B284" s="12">
        <f t="shared" si="62"/>
        <v>-10</v>
      </c>
      <c r="C284" s="7" t="str">
        <f t="shared" si="57"/>
        <v/>
      </c>
      <c r="D284" s="13" t="str">
        <f t="shared" si="58"/>
        <v/>
      </c>
      <c r="E284" s="8" t="str">
        <f t="shared" si="59"/>
        <v/>
      </c>
      <c r="F284" s="13" t="str">
        <f t="shared" si="51"/>
        <v/>
      </c>
      <c r="G284" s="8" t="str">
        <f t="shared" si="52"/>
        <v/>
      </c>
      <c r="H284" s="13" t="str">
        <f t="shared" si="63"/>
        <v/>
      </c>
      <c r="I284" s="8" t="str">
        <f t="shared" si="53"/>
        <v/>
      </c>
      <c r="J284" s="13" t="str">
        <f t="shared" si="54"/>
        <v/>
      </c>
      <c r="K284" s="8" t="str">
        <f t="shared" si="55"/>
        <v/>
      </c>
      <c r="M284" s="12">
        <f t="shared" si="67"/>
        <v>-10</v>
      </c>
      <c r="N284" s="7" t="str">
        <f t="shared" si="64"/>
        <v/>
      </c>
      <c r="O284" s="26" t="str">
        <f t="shared" si="56"/>
        <v/>
      </c>
      <c r="P284" s="8" t="str">
        <f t="shared" si="65"/>
        <v/>
      </c>
      <c r="Q284" s="8" t="str">
        <f t="shared" si="66"/>
        <v/>
      </c>
      <c r="R284" s="12">
        <f t="shared" si="60"/>
        <v>2</v>
      </c>
      <c r="S284" s="22" t="str">
        <f t="shared" si="61"/>
        <v/>
      </c>
    </row>
    <row r="285" spans="2:19">
      <c r="B285" s="12">
        <f t="shared" si="62"/>
        <v>-11</v>
      </c>
      <c r="C285" s="7" t="str">
        <f t="shared" si="57"/>
        <v/>
      </c>
      <c r="D285" s="13" t="str">
        <f t="shared" si="58"/>
        <v/>
      </c>
      <c r="E285" s="8" t="str">
        <f t="shared" si="59"/>
        <v/>
      </c>
      <c r="F285" s="13" t="str">
        <f t="shared" si="51"/>
        <v/>
      </c>
      <c r="G285" s="8" t="str">
        <f t="shared" si="52"/>
        <v/>
      </c>
      <c r="H285" s="13" t="str">
        <f t="shared" si="63"/>
        <v/>
      </c>
      <c r="I285" s="8" t="str">
        <f t="shared" si="53"/>
        <v/>
      </c>
      <c r="J285" s="13" t="str">
        <f t="shared" si="54"/>
        <v/>
      </c>
      <c r="K285" s="8" t="str">
        <f t="shared" si="55"/>
        <v/>
      </c>
      <c r="M285" s="12">
        <f t="shared" si="67"/>
        <v>-11</v>
      </c>
      <c r="N285" s="7" t="str">
        <f t="shared" si="64"/>
        <v/>
      </c>
      <c r="O285" s="26" t="str">
        <f t="shared" si="56"/>
        <v/>
      </c>
      <c r="P285" s="8" t="str">
        <f t="shared" si="65"/>
        <v/>
      </c>
      <c r="Q285" s="8" t="str">
        <f t="shared" si="66"/>
        <v/>
      </c>
      <c r="R285" s="12">
        <f t="shared" si="60"/>
        <v>2</v>
      </c>
      <c r="S285" s="22" t="str">
        <f t="shared" si="61"/>
        <v/>
      </c>
    </row>
    <row r="286" spans="2:19">
      <c r="B286" s="12">
        <f t="shared" si="62"/>
        <v>-12</v>
      </c>
      <c r="C286" s="7" t="str">
        <f t="shared" si="57"/>
        <v/>
      </c>
      <c r="D286" s="13" t="str">
        <f t="shared" si="58"/>
        <v/>
      </c>
      <c r="E286" s="8" t="str">
        <f t="shared" si="59"/>
        <v/>
      </c>
      <c r="F286" s="13" t="str">
        <f t="shared" si="51"/>
        <v/>
      </c>
      <c r="G286" s="8" t="str">
        <f t="shared" si="52"/>
        <v/>
      </c>
      <c r="H286" s="13" t="str">
        <f t="shared" si="63"/>
        <v/>
      </c>
      <c r="I286" s="8" t="str">
        <f t="shared" si="53"/>
        <v/>
      </c>
      <c r="J286" s="13" t="str">
        <f t="shared" si="54"/>
        <v/>
      </c>
      <c r="K286" s="8" t="str">
        <f t="shared" si="55"/>
        <v/>
      </c>
      <c r="M286" s="12">
        <f t="shared" si="67"/>
        <v>-12</v>
      </c>
      <c r="N286" s="7" t="str">
        <f t="shared" si="64"/>
        <v/>
      </c>
      <c r="O286" s="26" t="str">
        <f t="shared" si="56"/>
        <v/>
      </c>
      <c r="P286" s="8" t="str">
        <f t="shared" si="65"/>
        <v/>
      </c>
      <c r="Q286" s="8" t="str">
        <f t="shared" si="66"/>
        <v/>
      </c>
      <c r="R286" s="12">
        <f t="shared" si="60"/>
        <v>2</v>
      </c>
      <c r="S286" s="22" t="str">
        <f t="shared" si="61"/>
        <v/>
      </c>
    </row>
    <row r="287" spans="2:19">
      <c r="B287" s="12">
        <f t="shared" si="62"/>
        <v>-13</v>
      </c>
      <c r="C287" s="7" t="str">
        <f t="shared" si="57"/>
        <v/>
      </c>
      <c r="D287" s="13" t="str">
        <f t="shared" si="58"/>
        <v/>
      </c>
      <c r="E287" s="8" t="str">
        <f t="shared" si="59"/>
        <v/>
      </c>
      <c r="F287" s="13" t="str">
        <f t="shared" si="51"/>
        <v/>
      </c>
      <c r="G287" s="8" t="str">
        <f t="shared" si="52"/>
        <v/>
      </c>
      <c r="H287" s="13" t="str">
        <f t="shared" si="63"/>
        <v/>
      </c>
      <c r="I287" s="8" t="str">
        <f t="shared" si="53"/>
        <v/>
      </c>
      <c r="J287" s="13" t="str">
        <f t="shared" si="54"/>
        <v/>
      </c>
      <c r="K287" s="8" t="str">
        <f t="shared" si="55"/>
        <v/>
      </c>
      <c r="M287" s="12">
        <f t="shared" si="67"/>
        <v>-13</v>
      </c>
      <c r="N287" s="7" t="str">
        <f t="shared" si="64"/>
        <v/>
      </c>
      <c r="O287" s="26" t="str">
        <f t="shared" si="56"/>
        <v/>
      </c>
      <c r="P287" s="8" t="str">
        <f t="shared" si="65"/>
        <v/>
      </c>
      <c r="Q287" s="8" t="str">
        <f t="shared" si="66"/>
        <v/>
      </c>
      <c r="R287" s="12">
        <f t="shared" si="60"/>
        <v>2</v>
      </c>
      <c r="S287" s="22" t="str">
        <f t="shared" si="61"/>
        <v/>
      </c>
    </row>
    <row r="288" spans="2:19">
      <c r="B288" s="12">
        <f t="shared" si="62"/>
        <v>-14</v>
      </c>
      <c r="C288" s="7" t="str">
        <f t="shared" si="57"/>
        <v/>
      </c>
      <c r="D288" s="13" t="str">
        <f t="shared" si="58"/>
        <v/>
      </c>
      <c r="E288" s="8" t="str">
        <f t="shared" si="59"/>
        <v/>
      </c>
      <c r="F288" s="13" t="str">
        <f t="shared" si="51"/>
        <v/>
      </c>
      <c r="G288" s="8" t="str">
        <f t="shared" si="52"/>
        <v/>
      </c>
      <c r="H288" s="13" t="str">
        <f t="shared" si="63"/>
        <v/>
      </c>
      <c r="I288" s="8" t="str">
        <f t="shared" si="53"/>
        <v/>
      </c>
      <c r="J288" s="13" t="str">
        <f t="shared" si="54"/>
        <v/>
      </c>
      <c r="K288" s="8" t="str">
        <f t="shared" si="55"/>
        <v/>
      </c>
      <c r="M288" s="12">
        <f t="shared" si="67"/>
        <v>-14</v>
      </c>
      <c r="N288" s="7" t="str">
        <f t="shared" si="64"/>
        <v/>
      </c>
      <c r="O288" s="26" t="str">
        <f t="shared" si="56"/>
        <v/>
      </c>
      <c r="P288" s="8" t="str">
        <f t="shared" si="65"/>
        <v/>
      </c>
      <c r="Q288" s="8" t="str">
        <f t="shared" si="66"/>
        <v/>
      </c>
      <c r="R288" s="12">
        <f t="shared" si="60"/>
        <v>2</v>
      </c>
      <c r="S288" s="22" t="str">
        <f t="shared" si="61"/>
        <v/>
      </c>
    </row>
    <row r="289" spans="2:19">
      <c r="B289" s="12">
        <f t="shared" si="62"/>
        <v>-15</v>
      </c>
      <c r="C289" s="7" t="str">
        <f t="shared" si="57"/>
        <v/>
      </c>
      <c r="D289" s="13" t="str">
        <f t="shared" si="58"/>
        <v/>
      </c>
      <c r="E289" s="8" t="str">
        <f t="shared" si="59"/>
        <v/>
      </c>
      <c r="F289" s="13" t="str">
        <f t="shared" si="51"/>
        <v/>
      </c>
      <c r="G289" s="8" t="str">
        <f t="shared" si="52"/>
        <v/>
      </c>
      <c r="H289" s="13" t="str">
        <f t="shared" si="63"/>
        <v/>
      </c>
      <c r="I289" s="8" t="str">
        <f t="shared" si="53"/>
        <v/>
      </c>
      <c r="J289" s="13" t="str">
        <f t="shared" si="54"/>
        <v/>
      </c>
      <c r="K289" s="8" t="str">
        <f t="shared" si="55"/>
        <v/>
      </c>
      <c r="M289" s="12">
        <f t="shared" si="67"/>
        <v>-15</v>
      </c>
      <c r="N289" s="7" t="str">
        <f t="shared" si="64"/>
        <v/>
      </c>
      <c r="O289" s="26" t="str">
        <f t="shared" si="56"/>
        <v/>
      </c>
      <c r="P289" s="8" t="str">
        <f t="shared" si="65"/>
        <v/>
      </c>
      <c r="Q289" s="8" t="str">
        <f t="shared" si="66"/>
        <v/>
      </c>
      <c r="R289" s="12">
        <f t="shared" si="60"/>
        <v>2</v>
      </c>
      <c r="S289" s="22" t="str">
        <f t="shared" si="61"/>
        <v/>
      </c>
    </row>
    <row r="290" spans="2:19">
      <c r="B290" s="12">
        <f t="shared" si="62"/>
        <v>-16</v>
      </c>
      <c r="C290" s="7" t="str">
        <f t="shared" si="57"/>
        <v/>
      </c>
      <c r="D290" s="13" t="str">
        <f t="shared" si="58"/>
        <v/>
      </c>
      <c r="E290" s="8" t="str">
        <f t="shared" si="59"/>
        <v/>
      </c>
      <c r="F290" s="13" t="str">
        <f t="shared" si="51"/>
        <v/>
      </c>
      <c r="G290" s="8" t="str">
        <f t="shared" si="52"/>
        <v/>
      </c>
      <c r="H290" s="13" t="str">
        <f t="shared" si="63"/>
        <v/>
      </c>
      <c r="I290" s="8" t="str">
        <f t="shared" si="53"/>
        <v/>
      </c>
      <c r="J290" s="13" t="str">
        <f t="shared" si="54"/>
        <v/>
      </c>
      <c r="K290" s="8" t="str">
        <f t="shared" si="55"/>
        <v/>
      </c>
      <c r="M290" s="12">
        <f t="shared" si="67"/>
        <v>-16</v>
      </c>
      <c r="N290" s="7" t="str">
        <f t="shared" si="64"/>
        <v/>
      </c>
      <c r="O290" s="26" t="str">
        <f t="shared" si="56"/>
        <v/>
      </c>
      <c r="P290" s="8" t="str">
        <f t="shared" si="65"/>
        <v/>
      </c>
      <c r="Q290" s="8" t="str">
        <f t="shared" si="66"/>
        <v/>
      </c>
      <c r="R290" s="12">
        <f t="shared" si="60"/>
        <v>2</v>
      </c>
      <c r="S290" s="22" t="str">
        <f t="shared" si="61"/>
        <v/>
      </c>
    </row>
    <row r="291" spans="2:19">
      <c r="B291" s="12">
        <f t="shared" si="62"/>
        <v>-17</v>
      </c>
      <c r="C291" s="7" t="str">
        <f t="shared" si="57"/>
        <v/>
      </c>
      <c r="D291" s="13" t="str">
        <f t="shared" si="58"/>
        <v/>
      </c>
      <c r="E291" s="8" t="str">
        <f t="shared" si="59"/>
        <v/>
      </c>
      <c r="F291" s="13" t="str">
        <f t="shared" ref="F291:F354" si="68">IF(B291&gt;=0,H291+J291,"")</f>
        <v/>
      </c>
      <c r="G291" s="8" t="str">
        <f t="shared" ref="G291:G354" si="69">IF(B291&gt;=0,I291+K291+(SUM($I$21:$K$23)),"")</f>
        <v/>
      </c>
      <c r="H291" s="13" t="str">
        <f t="shared" si="63"/>
        <v/>
      </c>
      <c r="I291" s="8" t="str">
        <f t="shared" ref="I291:I354" si="70">IF(B291&gt;=0,H291*(1+$H$20)^$C291,"")</f>
        <v/>
      </c>
      <c r="J291" s="13" t="str">
        <f t="shared" ref="J291:J354" si="71">IF(B291&gt;=0,D291*$H$17,"")</f>
        <v/>
      </c>
      <c r="K291" s="8" t="str">
        <f t="shared" ref="K291:K354" si="72">IF(B291&gt;=0,J291*(1+$H$20)^$C291,"")</f>
        <v/>
      </c>
      <c r="M291" s="12">
        <f t="shared" si="67"/>
        <v>-17</v>
      </c>
      <c r="N291" s="7" t="str">
        <f t="shared" si="64"/>
        <v/>
      </c>
      <c r="O291" s="26" t="str">
        <f t="shared" ref="O291:O354" si="73">IF(M291&lt;0,"",IF(G291-$Q$12&gt;0,(G291-$Q$12)*((1+$Q$20)^N291),0))</f>
        <v/>
      </c>
      <c r="P291" s="8" t="str">
        <f t="shared" si="65"/>
        <v/>
      </c>
      <c r="Q291" s="8" t="str">
        <f t="shared" si="66"/>
        <v/>
      </c>
      <c r="R291" s="12">
        <f t="shared" si="60"/>
        <v>2</v>
      </c>
      <c r="S291" s="22" t="str">
        <f t="shared" si="61"/>
        <v/>
      </c>
    </row>
    <row r="292" spans="2:19">
      <c r="B292" s="12">
        <f t="shared" si="62"/>
        <v>-18</v>
      </c>
      <c r="C292" s="7" t="str">
        <f t="shared" ref="C292:C355" si="74">IF(B292&gt;=0,$H$18-B292,"")</f>
        <v/>
      </c>
      <c r="D292" s="13" t="str">
        <f t="shared" ref="D292:D355" si="75">IF(B292&gt;=0,D291-H291,"")</f>
        <v/>
      </c>
      <c r="E292" s="8" t="str">
        <f t="shared" ref="E292:E355" si="76">IF(B292&gt;=0,D292*(1+$H$20)^$C291,"")</f>
        <v/>
      </c>
      <c r="F292" s="13" t="str">
        <f t="shared" si="68"/>
        <v/>
      </c>
      <c r="G292" s="8" t="str">
        <f t="shared" si="69"/>
        <v/>
      </c>
      <c r="H292" s="13" t="str">
        <f t="shared" si="63"/>
        <v/>
      </c>
      <c r="I292" s="8" t="str">
        <f t="shared" si="70"/>
        <v/>
      </c>
      <c r="J292" s="13" t="str">
        <f t="shared" si="71"/>
        <v/>
      </c>
      <c r="K292" s="8" t="str">
        <f t="shared" si="72"/>
        <v/>
      </c>
      <c r="M292" s="12">
        <f t="shared" si="67"/>
        <v>-18</v>
      </c>
      <c r="N292" s="7" t="str">
        <f t="shared" si="64"/>
        <v/>
      </c>
      <c r="O292" s="26" t="str">
        <f t="shared" si="73"/>
        <v/>
      </c>
      <c r="P292" s="8" t="str">
        <f t="shared" si="65"/>
        <v/>
      </c>
      <c r="Q292" s="8" t="str">
        <f t="shared" si="66"/>
        <v/>
      </c>
      <c r="R292" s="12">
        <f t="shared" ref="R292:R355" si="77">IF(Q292=0,0,IF(Q293&gt;Q292,1,2))</f>
        <v>2</v>
      </c>
      <c r="S292" s="22" t="str">
        <f t="shared" ref="S292:S355" si="78">Q292</f>
        <v/>
      </c>
    </row>
    <row r="293" spans="2:19">
      <c r="B293" s="12">
        <f t="shared" ref="B293:B356" si="79">B292-1</f>
        <v>-19</v>
      </c>
      <c r="C293" s="7" t="str">
        <f t="shared" si="74"/>
        <v/>
      </c>
      <c r="D293" s="13" t="str">
        <f t="shared" si="75"/>
        <v/>
      </c>
      <c r="E293" s="8" t="str">
        <f t="shared" si="76"/>
        <v/>
      </c>
      <c r="F293" s="13" t="str">
        <f t="shared" si="68"/>
        <v/>
      </c>
      <c r="G293" s="8" t="str">
        <f t="shared" si="69"/>
        <v/>
      </c>
      <c r="H293" s="13" t="str">
        <f t="shared" ref="H293:H356" si="80">IF(B293&gt;=0,$H$19,"")</f>
        <v/>
      </c>
      <c r="I293" s="8" t="str">
        <f t="shared" si="70"/>
        <v/>
      </c>
      <c r="J293" s="13" t="str">
        <f t="shared" si="71"/>
        <v/>
      </c>
      <c r="K293" s="8" t="str">
        <f t="shared" si="72"/>
        <v/>
      </c>
      <c r="M293" s="12">
        <f t="shared" si="67"/>
        <v>-19</v>
      </c>
      <c r="N293" s="7" t="str">
        <f t="shared" ref="N293:N356" si="81">IF(M293&gt;=0,$Q$18-M293,"")</f>
        <v/>
      </c>
      <c r="O293" s="26" t="str">
        <f t="shared" si="73"/>
        <v/>
      </c>
      <c r="P293" s="8" t="str">
        <f t="shared" ref="P293:P356" si="82">IF(M293&lt;0,"",IF(O293&gt;0,(O293+Q292)*$Q$17,0))</f>
        <v/>
      </c>
      <c r="Q293" s="8" t="str">
        <f t="shared" ref="Q293:Q356" si="83">IF(M293&lt;0,"",IF(O293&gt;0,Q292+O293+P293,0))</f>
        <v/>
      </c>
      <c r="R293" s="12">
        <f t="shared" si="77"/>
        <v>2</v>
      </c>
      <c r="S293" s="22" t="str">
        <f t="shared" si="78"/>
        <v/>
      </c>
    </row>
    <row r="294" spans="2:19">
      <c r="B294" s="12">
        <f t="shared" si="79"/>
        <v>-20</v>
      </c>
      <c r="C294" s="7" t="str">
        <f t="shared" si="74"/>
        <v/>
      </c>
      <c r="D294" s="13" t="str">
        <f t="shared" si="75"/>
        <v/>
      </c>
      <c r="E294" s="8" t="str">
        <f t="shared" si="76"/>
        <v/>
      </c>
      <c r="F294" s="13" t="str">
        <f t="shared" si="68"/>
        <v/>
      </c>
      <c r="G294" s="8" t="str">
        <f t="shared" si="69"/>
        <v/>
      </c>
      <c r="H294" s="13" t="str">
        <f t="shared" si="80"/>
        <v/>
      </c>
      <c r="I294" s="8" t="str">
        <f t="shared" si="70"/>
        <v/>
      </c>
      <c r="J294" s="13" t="str">
        <f t="shared" si="71"/>
        <v/>
      </c>
      <c r="K294" s="8" t="str">
        <f t="shared" si="72"/>
        <v/>
      </c>
      <c r="M294" s="12">
        <f t="shared" ref="M294:M357" si="84">M293-1</f>
        <v>-20</v>
      </c>
      <c r="N294" s="7" t="str">
        <f t="shared" si="81"/>
        <v/>
      </c>
      <c r="O294" s="26" t="str">
        <f t="shared" si="73"/>
        <v/>
      </c>
      <c r="P294" s="8" t="str">
        <f t="shared" si="82"/>
        <v/>
      </c>
      <c r="Q294" s="8" t="str">
        <f t="shared" si="83"/>
        <v/>
      </c>
      <c r="R294" s="12">
        <f t="shared" si="77"/>
        <v>2</v>
      </c>
      <c r="S294" s="22" t="str">
        <f t="shared" si="78"/>
        <v/>
      </c>
    </row>
    <row r="295" spans="2:19">
      <c r="B295" s="12">
        <f t="shared" si="79"/>
        <v>-21</v>
      </c>
      <c r="C295" s="7" t="str">
        <f t="shared" si="74"/>
        <v/>
      </c>
      <c r="D295" s="13" t="str">
        <f t="shared" si="75"/>
        <v/>
      </c>
      <c r="E295" s="8" t="str">
        <f t="shared" si="76"/>
        <v/>
      </c>
      <c r="F295" s="13" t="str">
        <f t="shared" si="68"/>
        <v/>
      </c>
      <c r="G295" s="8" t="str">
        <f t="shared" si="69"/>
        <v/>
      </c>
      <c r="H295" s="13" t="str">
        <f t="shared" si="80"/>
        <v/>
      </c>
      <c r="I295" s="8" t="str">
        <f t="shared" si="70"/>
        <v/>
      </c>
      <c r="J295" s="13" t="str">
        <f t="shared" si="71"/>
        <v/>
      </c>
      <c r="K295" s="8" t="str">
        <f t="shared" si="72"/>
        <v/>
      </c>
      <c r="M295" s="12">
        <f t="shared" si="84"/>
        <v>-21</v>
      </c>
      <c r="N295" s="7" t="str">
        <f t="shared" si="81"/>
        <v/>
      </c>
      <c r="O295" s="26" t="str">
        <f t="shared" si="73"/>
        <v/>
      </c>
      <c r="P295" s="8" t="str">
        <f t="shared" si="82"/>
        <v/>
      </c>
      <c r="Q295" s="8" t="str">
        <f t="shared" si="83"/>
        <v/>
      </c>
      <c r="R295" s="12">
        <f t="shared" si="77"/>
        <v>2</v>
      </c>
      <c r="S295" s="22" t="str">
        <f t="shared" si="78"/>
        <v/>
      </c>
    </row>
    <row r="296" spans="2:19">
      <c r="B296" s="12">
        <f t="shared" si="79"/>
        <v>-22</v>
      </c>
      <c r="C296" s="7" t="str">
        <f t="shared" si="74"/>
        <v/>
      </c>
      <c r="D296" s="13" t="str">
        <f t="shared" si="75"/>
        <v/>
      </c>
      <c r="E296" s="8" t="str">
        <f t="shared" si="76"/>
        <v/>
      </c>
      <c r="F296" s="13" t="str">
        <f t="shared" si="68"/>
        <v/>
      </c>
      <c r="G296" s="8" t="str">
        <f t="shared" si="69"/>
        <v/>
      </c>
      <c r="H296" s="13" t="str">
        <f t="shared" si="80"/>
        <v/>
      </c>
      <c r="I296" s="8" t="str">
        <f t="shared" si="70"/>
        <v/>
      </c>
      <c r="J296" s="13" t="str">
        <f t="shared" si="71"/>
        <v/>
      </c>
      <c r="K296" s="8" t="str">
        <f t="shared" si="72"/>
        <v/>
      </c>
      <c r="M296" s="12">
        <f t="shared" si="84"/>
        <v>-22</v>
      </c>
      <c r="N296" s="7" t="str">
        <f t="shared" si="81"/>
        <v/>
      </c>
      <c r="O296" s="26" t="str">
        <f t="shared" si="73"/>
        <v/>
      </c>
      <c r="P296" s="8" t="str">
        <f t="shared" si="82"/>
        <v/>
      </c>
      <c r="Q296" s="8" t="str">
        <f t="shared" si="83"/>
        <v/>
      </c>
      <c r="R296" s="12">
        <f t="shared" si="77"/>
        <v>2</v>
      </c>
      <c r="S296" s="22" t="str">
        <f t="shared" si="78"/>
        <v/>
      </c>
    </row>
    <row r="297" spans="2:19">
      <c r="B297" s="12">
        <f t="shared" si="79"/>
        <v>-23</v>
      </c>
      <c r="C297" s="7" t="str">
        <f t="shared" si="74"/>
        <v/>
      </c>
      <c r="D297" s="13" t="str">
        <f t="shared" si="75"/>
        <v/>
      </c>
      <c r="E297" s="8" t="str">
        <f t="shared" si="76"/>
        <v/>
      </c>
      <c r="F297" s="13" t="str">
        <f t="shared" si="68"/>
        <v/>
      </c>
      <c r="G297" s="8" t="str">
        <f t="shared" si="69"/>
        <v/>
      </c>
      <c r="H297" s="13" t="str">
        <f t="shared" si="80"/>
        <v/>
      </c>
      <c r="I297" s="8" t="str">
        <f t="shared" si="70"/>
        <v/>
      </c>
      <c r="J297" s="13" t="str">
        <f t="shared" si="71"/>
        <v/>
      </c>
      <c r="K297" s="8" t="str">
        <f t="shared" si="72"/>
        <v/>
      </c>
      <c r="M297" s="12">
        <f t="shared" si="84"/>
        <v>-23</v>
      </c>
      <c r="N297" s="7" t="str">
        <f t="shared" si="81"/>
        <v/>
      </c>
      <c r="O297" s="26" t="str">
        <f t="shared" si="73"/>
        <v/>
      </c>
      <c r="P297" s="8" t="str">
        <f t="shared" si="82"/>
        <v/>
      </c>
      <c r="Q297" s="8" t="str">
        <f t="shared" si="83"/>
        <v/>
      </c>
      <c r="R297" s="12">
        <f t="shared" si="77"/>
        <v>2</v>
      </c>
      <c r="S297" s="22" t="str">
        <f t="shared" si="78"/>
        <v/>
      </c>
    </row>
    <row r="298" spans="2:19">
      <c r="B298" s="12">
        <f t="shared" si="79"/>
        <v>-24</v>
      </c>
      <c r="C298" s="7" t="str">
        <f t="shared" si="74"/>
        <v/>
      </c>
      <c r="D298" s="13" t="str">
        <f t="shared" si="75"/>
        <v/>
      </c>
      <c r="E298" s="8" t="str">
        <f t="shared" si="76"/>
        <v/>
      </c>
      <c r="F298" s="13" t="str">
        <f t="shared" si="68"/>
        <v/>
      </c>
      <c r="G298" s="8" t="str">
        <f t="shared" si="69"/>
        <v/>
      </c>
      <c r="H298" s="13" t="str">
        <f t="shared" si="80"/>
        <v/>
      </c>
      <c r="I298" s="8" t="str">
        <f t="shared" si="70"/>
        <v/>
      </c>
      <c r="J298" s="13" t="str">
        <f t="shared" si="71"/>
        <v/>
      </c>
      <c r="K298" s="8" t="str">
        <f t="shared" si="72"/>
        <v/>
      </c>
      <c r="M298" s="12">
        <f t="shared" si="84"/>
        <v>-24</v>
      </c>
      <c r="N298" s="7" t="str">
        <f t="shared" si="81"/>
        <v/>
      </c>
      <c r="O298" s="26" t="str">
        <f t="shared" si="73"/>
        <v/>
      </c>
      <c r="P298" s="8" t="str">
        <f t="shared" si="82"/>
        <v/>
      </c>
      <c r="Q298" s="8" t="str">
        <f t="shared" si="83"/>
        <v/>
      </c>
      <c r="R298" s="12">
        <f t="shared" si="77"/>
        <v>2</v>
      </c>
      <c r="S298" s="22" t="str">
        <f t="shared" si="78"/>
        <v/>
      </c>
    </row>
    <row r="299" spans="2:19">
      <c r="B299" s="12">
        <f t="shared" si="79"/>
        <v>-25</v>
      </c>
      <c r="C299" s="7" t="str">
        <f t="shared" si="74"/>
        <v/>
      </c>
      <c r="D299" s="13" t="str">
        <f t="shared" si="75"/>
        <v/>
      </c>
      <c r="E299" s="8" t="str">
        <f t="shared" si="76"/>
        <v/>
      </c>
      <c r="F299" s="13" t="str">
        <f t="shared" si="68"/>
        <v/>
      </c>
      <c r="G299" s="8" t="str">
        <f t="shared" si="69"/>
        <v/>
      </c>
      <c r="H299" s="13" t="str">
        <f t="shared" si="80"/>
        <v/>
      </c>
      <c r="I299" s="8" t="str">
        <f t="shared" si="70"/>
        <v/>
      </c>
      <c r="J299" s="13" t="str">
        <f t="shared" si="71"/>
        <v/>
      </c>
      <c r="K299" s="8" t="str">
        <f t="shared" si="72"/>
        <v/>
      </c>
      <c r="M299" s="12">
        <f t="shared" si="84"/>
        <v>-25</v>
      </c>
      <c r="N299" s="7" t="str">
        <f t="shared" si="81"/>
        <v/>
      </c>
      <c r="O299" s="26" t="str">
        <f t="shared" si="73"/>
        <v/>
      </c>
      <c r="P299" s="8" t="str">
        <f t="shared" si="82"/>
        <v/>
      </c>
      <c r="Q299" s="8" t="str">
        <f t="shared" si="83"/>
        <v/>
      </c>
      <c r="R299" s="12">
        <f t="shared" si="77"/>
        <v>2</v>
      </c>
      <c r="S299" s="22" t="str">
        <f t="shared" si="78"/>
        <v/>
      </c>
    </row>
    <row r="300" spans="2:19">
      <c r="B300" s="12">
        <f t="shared" si="79"/>
        <v>-26</v>
      </c>
      <c r="C300" s="7" t="str">
        <f t="shared" si="74"/>
        <v/>
      </c>
      <c r="D300" s="13" t="str">
        <f t="shared" si="75"/>
        <v/>
      </c>
      <c r="E300" s="8" t="str">
        <f t="shared" si="76"/>
        <v/>
      </c>
      <c r="F300" s="13" t="str">
        <f t="shared" si="68"/>
        <v/>
      </c>
      <c r="G300" s="8" t="str">
        <f t="shared" si="69"/>
        <v/>
      </c>
      <c r="H300" s="13" t="str">
        <f t="shared" si="80"/>
        <v/>
      </c>
      <c r="I300" s="8" t="str">
        <f t="shared" si="70"/>
        <v/>
      </c>
      <c r="J300" s="13" t="str">
        <f t="shared" si="71"/>
        <v/>
      </c>
      <c r="K300" s="8" t="str">
        <f t="shared" si="72"/>
        <v/>
      </c>
      <c r="M300" s="12">
        <f t="shared" si="84"/>
        <v>-26</v>
      </c>
      <c r="N300" s="7" t="str">
        <f t="shared" si="81"/>
        <v/>
      </c>
      <c r="O300" s="26" t="str">
        <f t="shared" si="73"/>
        <v/>
      </c>
      <c r="P300" s="8" t="str">
        <f t="shared" si="82"/>
        <v/>
      </c>
      <c r="Q300" s="8" t="str">
        <f t="shared" si="83"/>
        <v/>
      </c>
      <c r="R300" s="12">
        <f t="shared" si="77"/>
        <v>2</v>
      </c>
      <c r="S300" s="22" t="str">
        <f t="shared" si="78"/>
        <v/>
      </c>
    </row>
    <row r="301" spans="2:19">
      <c r="B301" s="12">
        <f t="shared" si="79"/>
        <v>-27</v>
      </c>
      <c r="C301" s="7" t="str">
        <f t="shared" si="74"/>
        <v/>
      </c>
      <c r="D301" s="13" t="str">
        <f t="shared" si="75"/>
        <v/>
      </c>
      <c r="E301" s="8" t="str">
        <f t="shared" si="76"/>
        <v/>
      </c>
      <c r="F301" s="13" t="str">
        <f t="shared" si="68"/>
        <v/>
      </c>
      <c r="G301" s="8" t="str">
        <f t="shared" si="69"/>
        <v/>
      </c>
      <c r="H301" s="13" t="str">
        <f t="shared" si="80"/>
        <v/>
      </c>
      <c r="I301" s="8" t="str">
        <f t="shared" si="70"/>
        <v/>
      </c>
      <c r="J301" s="13" t="str">
        <f t="shared" si="71"/>
        <v/>
      </c>
      <c r="K301" s="8" t="str">
        <f t="shared" si="72"/>
        <v/>
      </c>
      <c r="M301" s="12">
        <f t="shared" si="84"/>
        <v>-27</v>
      </c>
      <c r="N301" s="7" t="str">
        <f t="shared" si="81"/>
        <v/>
      </c>
      <c r="O301" s="26" t="str">
        <f t="shared" si="73"/>
        <v/>
      </c>
      <c r="P301" s="8" t="str">
        <f t="shared" si="82"/>
        <v/>
      </c>
      <c r="Q301" s="8" t="str">
        <f t="shared" si="83"/>
        <v/>
      </c>
      <c r="R301" s="12">
        <f t="shared" si="77"/>
        <v>2</v>
      </c>
      <c r="S301" s="22" t="str">
        <f t="shared" si="78"/>
        <v/>
      </c>
    </row>
    <row r="302" spans="2:19">
      <c r="B302" s="12">
        <f t="shared" si="79"/>
        <v>-28</v>
      </c>
      <c r="C302" s="7" t="str">
        <f t="shared" si="74"/>
        <v/>
      </c>
      <c r="D302" s="13" t="str">
        <f t="shared" si="75"/>
        <v/>
      </c>
      <c r="E302" s="8" t="str">
        <f t="shared" si="76"/>
        <v/>
      </c>
      <c r="F302" s="13" t="str">
        <f t="shared" si="68"/>
        <v/>
      </c>
      <c r="G302" s="8" t="str">
        <f t="shared" si="69"/>
        <v/>
      </c>
      <c r="H302" s="13" t="str">
        <f t="shared" si="80"/>
        <v/>
      </c>
      <c r="I302" s="8" t="str">
        <f t="shared" si="70"/>
        <v/>
      </c>
      <c r="J302" s="13" t="str">
        <f t="shared" si="71"/>
        <v/>
      </c>
      <c r="K302" s="8" t="str">
        <f t="shared" si="72"/>
        <v/>
      </c>
      <c r="M302" s="12">
        <f t="shared" si="84"/>
        <v>-28</v>
      </c>
      <c r="N302" s="7" t="str">
        <f t="shared" si="81"/>
        <v/>
      </c>
      <c r="O302" s="26" t="str">
        <f t="shared" si="73"/>
        <v/>
      </c>
      <c r="P302" s="8" t="str">
        <f t="shared" si="82"/>
        <v/>
      </c>
      <c r="Q302" s="8" t="str">
        <f t="shared" si="83"/>
        <v/>
      </c>
      <c r="R302" s="12">
        <f t="shared" si="77"/>
        <v>2</v>
      </c>
      <c r="S302" s="22" t="str">
        <f t="shared" si="78"/>
        <v/>
      </c>
    </row>
    <row r="303" spans="2:19">
      <c r="B303" s="12">
        <f t="shared" si="79"/>
        <v>-29</v>
      </c>
      <c r="C303" s="7" t="str">
        <f t="shared" si="74"/>
        <v/>
      </c>
      <c r="D303" s="13" t="str">
        <f t="shared" si="75"/>
        <v/>
      </c>
      <c r="E303" s="8" t="str">
        <f t="shared" si="76"/>
        <v/>
      </c>
      <c r="F303" s="13" t="str">
        <f t="shared" si="68"/>
        <v/>
      </c>
      <c r="G303" s="8" t="str">
        <f t="shared" si="69"/>
        <v/>
      </c>
      <c r="H303" s="13" t="str">
        <f t="shared" si="80"/>
        <v/>
      </c>
      <c r="I303" s="8" t="str">
        <f t="shared" si="70"/>
        <v/>
      </c>
      <c r="J303" s="13" t="str">
        <f t="shared" si="71"/>
        <v/>
      </c>
      <c r="K303" s="8" t="str">
        <f t="shared" si="72"/>
        <v/>
      </c>
      <c r="M303" s="12">
        <f t="shared" si="84"/>
        <v>-29</v>
      </c>
      <c r="N303" s="7" t="str">
        <f t="shared" si="81"/>
        <v/>
      </c>
      <c r="O303" s="26" t="str">
        <f t="shared" si="73"/>
        <v/>
      </c>
      <c r="P303" s="8" t="str">
        <f t="shared" si="82"/>
        <v/>
      </c>
      <c r="Q303" s="8" t="str">
        <f t="shared" si="83"/>
        <v/>
      </c>
      <c r="R303" s="12">
        <f t="shared" si="77"/>
        <v>2</v>
      </c>
      <c r="S303" s="22" t="str">
        <f t="shared" si="78"/>
        <v/>
      </c>
    </row>
    <row r="304" spans="2:19">
      <c r="B304" s="12">
        <f t="shared" si="79"/>
        <v>-30</v>
      </c>
      <c r="C304" s="7" t="str">
        <f t="shared" si="74"/>
        <v/>
      </c>
      <c r="D304" s="13" t="str">
        <f t="shared" si="75"/>
        <v/>
      </c>
      <c r="E304" s="8" t="str">
        <f t="shared" si="76"/>
        <v/>
      </c>
      <c r="F304" s="13" t="str">
        <f t="shared" si="68"/>
        <v/>
      </c>
      <c r="G304" s="8" t="str">
        <f t="shared" si="69"/>
        <v/>
      </c>
      <c r="H304" s="13" t="str">
        <f t="shared" si="80"/>
        <v/>
      </c>
      <c r="I304" s="8" t="str">
        <f t="shared" si="70"/>
        <v/>
      </c>
      <c r="J304" s="13" t="str">
        <f t="shared" si="71"/>
        <v/>
      </c>
      <c r="K304" s="8" t="str">
        <f t="shared" si="72"/>
        <v/>
      </c>
      <c r="M304" s="12">
        <f t="shared" si="84"/>
        <v>-30</v>
      </c>
      <c r="N304" s="7" t="str">
        <f t="shared" si="81"/>
        <v/>
      </c>
      <c r="O304" s="26" t="str">
        <f t="shared" si="73"/>
        <v/>
      </c>
      <c r="P304" s="8" t="str">
        <f t="shared" si="82"/>
        <v/>
      </c>
      <c r="Q304" s="8" t="str">
        <f t="shared" si="83"/>
        <v/>
      </c>
      <c r="R304" s="12">
        <f t="shared" si="77"/>
        <v>2</v>
      </c>
      <c r="S304" s="22" t="str">
        <f t="shared" si="78"/>
        <v/>
      </c>
    </row>
    <row r="305" spans="2:19">
      <c r="B305" s="12">
        <f t="shared" si="79"/>
        <v>-31</v>
      </c>
      <c r="C305" s="7" t="str">
        <f t="shared" si="74"/>
        <v/>
      </c>
      <c r="D305" s="13" t="str">
        <f t="shared" si="75"/>
        <v/>
      </c>
      <c r="E305" s="8" t="str">
        <f t="shared" si="76"/>
        <v/>
      </c>
      <c r="F305" s="13" t="str">
        <f t="shared" si="68"/>
        <v/>
      </c>
      <c r="G305" s="8" t="str">
        <f t="shared" si="69"/>
        <v/>
      </c>
      <c r="H305" s="13" t="str">
        <f t="shared" si="80"/>
        <v/>
      </c>
      <c r="I305" s="8" t="str">
        <f t="shared" si="70"/>
        <v/>
      </c>
      <c r="J305" s="13" t="str">
        <f t="shared" si="71"/>
        <v/>
      </c>
      <c r="K305" s="8" t="str">
        <f t="shared" si="72"/>
        <v/>
      </c>
      <c r="M305" s="12">
        <f t="shared" si="84"/>
        <v>-31</v>
      </c>
      <c r="N305" s="7" t="str">
        <f t="shared" si="81"/>
        <v/>
      </c>
      <c r="O305" s="26" t="str">
        <f t="shared" si="73"/>
        <v/>
      </c>
      <c r="P305" s="8" t="str">
        <f t="shared" si="82"/>
        <v/>
      </c>
      <c r="Q305" s="8" t="str">
        <f t="shared" si="83"/>
        <v/>
      </c>
      <c r="R305" s="12">
        <f t="shared" si="77"/>
        <v>2</v>
      </c>
      <c r="S305" s="22" t="str">
        <f t="shared" si="78"/>
        <v/>
      </c>
    </row>
    <row r="306" spans="2:19">
      <c r="B306" s="12">
        <f t="shared" si="79"/>
        <v>-32</v>
      </c>
      <c r="C306" s="7" t="str">
        <f t="shared" si="74"/>
        <v/>
      </c>
      <c r="D306" s="13" t="str">
        <f t="shared" si="75"/>
        <v/>
      </c>
      <c r="E306" s="8" t="str">
        <f t="shared" si="76"/>
        <v/>
      </c>
      <c r="F306" s="13" t="str">
        <f t="shared" si="68"/>
        <v/>
      </c>
      <c r="G306" s="8" t="str">
        <f t="shared" si="69"/>
        <v/>
      </c>
      <c r="H306" s="13" t="str">
        <f t="shared" si="80"/>
        <v/>
      </c>
      <c r="I306" s="8" t="str">
        <f t="shared" si="70"/>
        <v/>
      </c>
      <c r="J306" s="13" t="str">
        <f t="shared" si="71"/>
        <v/>
      </c>
      <c r="K306" s="8" t="str">
        <f t="shared" si="72"/>
        <v/>
      </c>
      <c r="M306" s="12">
        <f t="shared" si="84"/>
        <v>-32</v>
      </c>
      <c r="N306" s="7" t="str">
        <f t="shared" si="81"/>
        <v/>
      </c>
      <c r="O306" s="26" t="str">
        <f t="shared" si="73"/>
        <v/>
      </c>
      <c r="P306" s="8" t="str">
        <f t="shared" si="82"/>
        <v/>
      </c>
      <c r="Q306" s="8" t="str">
        <f t="shared" si="83"/>
        <v/>
      </c>
      <c r="R306" s="12">
        <f t="shared" si="77"/>
        <v>2</v>
      </c>
      <c r="S306" s="22" t="str">
        <f t="shared" si="78"/>
        <v/>
      </c>
    </row>
    <row r="307" spans="2:19">
      <c r="B307" s="12">
        <f t="shared" si="79"/>
        <v>-33</v>
      </c>
      <c r="C307" s="7" t="str">
        <f t="shared" si="74"/>
        <v/>
      </c>
      <c r="D307" s="13" t="str">
        <f t="shared" si="75"/>
        <v/>
      </c>
      <c r="E307" s="8" t="str">
        <f t="shared" si="76"/>
        <v/>
      </c>
      <c r="F307" s="13" t="str">
        <f t="shared" si="68"/>
        <v/>
      </c>
      <c r="G307" s="8" t="str">
        <f t="shared" si="69"/>
        <v/>
      </c>
      <c r="H307" s="13" t="str">
        <f t="shared" si="80"/>
        <v/>
      </c>
      <c r="I307" s="8" t="str">
        <f t="shared" si="70"/>
        <v/>
      </c>
      <c r="J307" s="13" t="str">
        <f t="shared" si="71"/>
        <v/>
      </c>
      <c r="K307" s="8" t="str">
        <f t="shared" si="72"/>
        <v/>
      </c>
      <c r="M307" s="12">
        <f t="shared" si="84"/>
        <v>-33</v>
      </c>
      <c r="N307" s="7" t="str">
        <f t="shared" si="81"/>
        <v/>
      </c>
      <c r="O307" s="26" t="str">
        <f t="shared" si="73"/>
        <v/>
      </c>
      <c r="P307" s="8" t="str">
        <f t="shared" si="82"/>
        <v/>
      </c>
      <c r="Q307" s="8" t="str">
        <f t="shared" si="83"/>
        <v/>
      </c>
      <c r="R307" s="12">
        <f t="shared" si="77"/>
        <v>2</v>
      </c>
      <c r="S307" s="22" t="str">
        <f t="shared" si="78"/>
        <v/>
      </c>
    </row>
    <row r="308" spans="2:19">
      <c r="B308" s="12">
        <f t="shared" si="79"/>
        <v>-34</v>
      </c>
      <c r="C308" s="7" t="str">
        <f t="shared" si="74"/>
        <v/>
      </c>
      <c r="D308" s="13" t="str">
        <f t="shared" si="75"/>
        <v/>
      </c>
      <c r="E308" s="8" t="str">
        <f t="shared" si="76"/>
        <v/>
      </c>
      <c r="F308" s="13" t="str">
        <f t="shared" si="68"/>
        <v/>
      </c>
      <c r="G308" s="8" t="str">
        <f t="shared" si="69"/>
        <v/>
      </c>
      <c r="H308" s="13" t="str">
        <f t="shared" si="80"/>
        <v/>
      </c>
      <c r="I308" s="8" t="str">
        <f t="shared" si="70"/>
        <v/>
      </c>
      <c r="J308" s="13" t="str">
        <f t="shared" si="71"/>
        <v/>
      </c>
      <c r="K308" s="8" t="str">
        <f t="shared" si="72"/>
        <v/>
      </c>
      <c r="M308" s="12">
        <f t="shared" si="84"/>
        <v>-34</v>
      </c>
      <c r="N308" s="7" t="str">
        <f t="shared" si="81"/>
        <v/>
      </c>
      <c r="O308" s="26" t="str">
        <f t="shared" si="73"/>
        <v/>
      </c>
      <c r="P308" s="8" t="str">
        <f t="shared" si="82"/>
        <v/>
      </c>
      <c r="Q308" s="8" t="str">
        <f t="shared" si="83"/>
        <v/>
      </c>
      <c r="R308" s="12">
        <f t="shared" si="77"/>
        <v>2</v>
      </c>
      <c r="S308" s="22" t="str">
        <f t="shared" si="78"/>
        <v/>
      </c>
    </row>
    <row r="309" spans="2:19">
      <c r="B309" s="12">
        <f t="shared" si="79"/>
        <v>-35</v>
      </c>
      <c r="C309" s="7" t="str">
        <f t="shared" si="74"/>
        <v/>
      </c>
      <c r="D309" s="13" t="str">
        <f t="shared" si="75"/>
        <v/>
      </c>
      <c r="E309" s="8" t="str">
        <f t="shared" si="76"/>
        <v/>
      </c>
      <c r="F309" s="13" t="str">
        <f t="shared" si="68"/>
        <v/>
      </c>
      <c r="G309" s="8" t="str">
        <f t="shared" si="69"/>
        <v/>
      </c>
      <c r="H309" s="13" t="str">
        <f t="shared" si="80"/>
        <v/>
      </c>
      <c r="I309" s="8" t="str">
        <f t="shared" si="70"/>
        <v/>
      </c>
      <c r="J309" s="13" t="str">
        <f t="shared" si="71"/>
        <v/>
      </c>
      <c r="K309" s="8" t="str">
        <f t="shared" si="72"/>
        <v/>
      </c>
      <c r="M309" s="12">
        <f t="shared" si="84"/>
        <v>-35</v>
      </c>
      <c r="N309" s="7" t="str">
        <f t="shared" si="81"/>
        <v/>
      </c>
      <c r="O309" s="26" t="str">
        <f t="shared" si="73"/>
        <v/>
      </c>
      <c r="P309" s="8" t="str">
        <f t="shared" si="82"/>
        <v/>
      </c>
      <c r="Q309" s="8" t="str">
        <f t="shared" si="83"/>
        <v/>
      </c>
      <c r="R309" s="12">
        <f t="shared" si="77"/>
        <v>2</v>
      </c>
      <c r="S309" s="22" t="str">
        <f t="shared" si="78"/>
        <v/>
      </c>
    </row>
    <row r="310" spans="2:19">
      <c r="B310" s="12">
        <f t="shared" si="79"/>
        <v>-36</v>
      </c>
      <c r="C310" s="7" t="str">
        <f t="shared" si="74"/>
        <v/>
      </c>
      <c r="D310" s="13" t="str">
        <f t="shared" si="75"/>
        <v/>
      </c>
      <c r="E310" s="8" t="str">
        <f t="shared" si="76"/>
        <v/>
      </c>
      <c r="F310" s="13" t="str">
        <f t="shared" si="68"/>
        <v/>
      </c>
      <c r="G310" s="8" t="str">
        <f t="shared" si="69"/>
        <v/>
      </c>
      <c r="H310" s="13" t="str">
        <f t="shared" si="80"/>
        <v/>
      </c>
      <c r="I310" s="8" t="str">
        <f t="shared" si="70"/>
        <v/>
      </c>
      <c r="J310" s="13" t="str">
        <f t="shared" si="71"/>
        <v/>
      </c>
      <c r="K310" s="8" t="str">
        <f t="shared" si="72"/>
        <v/>
      </c>
      <c r="M310" s="12">
        <f t="shared" si="84"/>
        <v>-36</v>
      </c>
      <c r="N310" s="7" t="str">
        <f t="shared" si="81"/>
        <v/>
      </c>
      <c r="O310" s="26" t="str">
        <f t="shared" si="73"/>
        <v/>
      </c>
      <c r="P310" s="8" t="str">
        <f t="shared" si="82"/>
        <v/>
      </c>
      <c r="Q310" s="8" t="str">
        <f t="shared" si="83"/>
        <v/>
      </c>
      <c r="R310" s="12">
        <f t="shared" si="77"/>
        <v>2</v>
      </c>
      <c r="S310" s="22" t="str">
        <f t="shared" si="78"/>
        <v/>
      </c>
    </row>
    <row r="311" spans="2:19">
      <c r="B311" s="12">
        <f t="shared" si="79"/>
        <v>-37</v>
      </c>
      <c r="C311" s="7" t="str">
        <f t="shared" si="74"/>
        <v/>
      </c>
      <c r="D311" s="13" t="str">
        <f t="shared" si="75"/>
        <v/>
      </c>
      <c r="E311" s="8" t="str">
        <f t="shared" si="76"/>
        <v/>
      </c>
      <c r="F311" s="13" t="str">
        <f t="shared" si="68"/>
        <v/>
      </c>
      <c r="G311" s="8" t="str">
        <f t="shared" si="69"/>
        <v/>
      </c>
      <c r="H311" s="13" t="str">
        <f t="shared" si="80"/>
        <v/>
      </c>
      <c r="I311" s="8" t="str">
        <f t="shared" si="70"/>
        <v/>
      </c>
      <c r="J311" s="13" t="str">
        <f t="shared" si="71"/>
        <v/>
      </c>
      <c r="K311" s="8" t="str">
        <f t="shared" si="72"/>
        <v/>
      </c>
      <c r="M311" s="12">
        <f t="shared" si="84"/>
        <v>-37</v>
      </c>
      <c r="N311" s="7" t="str">
        <f t="shared" si="81"/>
        <v/>
      </c>
      <c r="O311" s="26" t="str">
        <f t="shared" si="73"/>
        <v/>
      </c>
      <c r="P311" s="8" t="str">
        <f t="shared" si="82"/>
        <v/>
      </c>
      <c r="Q311" s="8" t="str">
        <f t="shared" si="83"/>
        <v/>
      </c>
      <c r="R311" s="12">
        <f t="shared" si="77"/>
        <v>2</v>
      </c>
      <c r="S311" s="22" t="str">
        <f t="shared" si="78"/>
        <v/>
      </c>
    </row>
    <row r="312" spans="2:19">
      <c r="B312" s="12">
        <f t="shared" si="79"/>
        <v>-38</v>
      </c>
      <c r="C312" s="7" t="str">
        <f t="shared" si="74"/>
        <v/>
      </c>
      <c r="D312" s="13" t="str">
        <f t="shared" si="75"/>
        <v/>
      </c>
      <c r="E312" s="8" t="str">
        <f t="shared" si="76"/>
        <v/>
      </c>
      <c r="F312" s="13" t="str">
        <f t="shared" si="68"/>
        <v/>
      </c>
      <c r="G312" s="8" t="str">
        <f t="shared" si="69"/>
        <v/>
      </c>
      <c r="H312" s="13" t="str">
        <f t="shared" si="80"/>
        <v/>
      </c>
      <c r="I312" s="8" t="str">
        <f t="shared" si="70"/>
        <v/>
      </c>
      <c r="J312" s="13" t="str">
        <f t="shared" si="71"/>
        <v/>
      </c>
      <c r="K312" s="8" t="str">
        <f t="shared" si="72"/>
        <v/>
      </c>
      <c r="M312" s="12">
        <f t="shared" si="84"/>
        <v>-38</v>
      </c>
      <c r="N312" s="7" t="str">
        <f t="shared" si="81"/>
        <v/>
      </c>
      <c r="O312" s="26" t="str">
        <f t="shared" si="73"/>
        <v/>
      </c>
      <c r="P312" s="8" t="str">
        <f t="shared" si="82"/>
        <v/>
      </c>
      <c r="Q312" s="8" t="str">
        <f t="shared" si="83"/>
        <v/>
      </c>
      <c r="R312" s="12">
        <f t="shared" si="77"/>
        <v>2</v>
      </c>
      <c r="S312" s="22" t="str">
        <f t="shared" si="78"/>
        <v/>
      </c>
    </row>
    <row r="313" spans="2:19">
      <c r="B313" s="12">
        <f t="shared" si="79"/>
        <v>-39</v>
      </c>
      <c r="C313" s="7" t="str">
        <f t="shared" si="74"/>
        <v/>
      </c>
      <c r="D313" s="13" t="str">
        <f t="shared" si="75"/>
        <v/>
      </c>
      <c r="E313" s="8" t="str">
        <f t="shared" si="76"/>
        <v/>
      </c>
      <c r="F313" s="13" t="str">
        <f t="shared" si="68"/>
        <v/>
      </c>
      <c r="G313" s="8" t="str">
        <f t="shared" si="69"/>
        <v/>
      </c>
      <c r="H313" s="13" t="str">
        <f t="shared" si="80"/>
        <v/>
      </c>
      <c r="I313" s="8" t="str">
        <f t="shared" si="70"/>
        <v/>
      </c>
      <c r="J313" s="13" t="str">
        <f t="shared" si="71"/>
        <v/>
      </c>
      <c r="K313" s="8" t="str">
        <f t="shared" si="72"/>
        <v/>
      </c>
      <c r="M313" s="12">
        <f t="shared" si="84"/>
        <v>-39</v>
      </c>
      <c r="N313" s="7" t="str">
        <f t="shared" si="81"/>
        <v/>
      </c>
      <c r="O313" s="26" t="str">
        <f t="shared" si="73"/>
        <v/>
      </c>
      <c r="P313" s="8" t="str">
        <f t="shared" si="82"/>
        <v/>
      </c>
      <c r="Q313" s="8" t="str">
        <f t="shared" si="83"/>
        <v/>
      </c>
      <c r="R313" s="12">
        <f t="shared" si="77"/>
        <v>2</v>
      </c>
      <c r="S313" s="22" t="str">
        <f t="shared" si="78"/>
        <v/>
      </c>
    </row>
    <row r="314" spans="2:19">
      <c r="B314" s="12">
        <f t="shared" si="79"/>
        <v>-40</v>
      </c>
      <c r="C314" s="7" t="str">
        <f t="shared" si="74"/>
        <v/>
      </c>
      <c r="D314" s="13" t="str">
        <f t="shared" si="75"/>
        <v/>
      </c>
      <c r="E314" s="8" t="str">
        <f t="shared" si="76"/>
        <v/>
      </c>
      <c r="F314" s="13" t="str">
        <f t="shared" si="68"/>
        <v/>
      </c>
      <c r="G314" s="8" t="str">
        <f t="shared" si="69"/>
        <v/>
      </c>
      <c r="H314" s="13" t="str">
        <f t="shared" si="80"/>
        <v/>
      </c>
      <c r="I314" s="8" t="str">
        <f t="shared" si="70"/>
        <v/>
      </c>
      <c r="J314" s="13" t="str">
        <f t="shared" si="71"/>
        <v/>
      </c>
      <c r="K314" s="8" t="str">
        <f t="shared" si="72"/>
        <v/>
      </c>
      <c r="M314" s="12">
        <f t="shared" si="84"/>
        <v>-40</v>
      </c>
      <c r="N314" s="7" t="str">
        <f t="shared" si="81"/>
        <v/>
      </c>
      <c r="O314" s="26" t="str">
        <f t="shared" si="73"/>
        <v/>
      </c>
      <c r="P314" s="8" t="str">
        <f t="shared" si="82"/>
        <v/>
      </c>
      <c r="Q314" s="8" t="str">
        <f t="shared" si="83"/>
        <v/>
      </c>
      <c r="R314" s="12">
        <f t="shared" si="77"/>
        <v>2</v>
      </c>
      <c r="S314" s="22" t="str">
        <f t="shared" si="78"/>
        <v/>
      </c>
    </row>
    <row r="315" spans="2:19">
      <c r="B315" s="12">
        <f t="shared" si="79"/>
        <v>-41</v>
      </c>
      <c r="C315" s="7" t="str">
        <f t="shared" si="74"/>
        <v/>
      </c>
      <c r="D315" s="13" t="str">
        <f t="shared" si="75"/>
        <v/>
      </c>
      <c r="E315" s="8" t="str">
        <f t="shared" si="76"/>
        <v/>
      </c>
      <c r="F315" s="13" t="str">
        <f t="shared" si="68"/>
        <v/>
      </c>
      <c r="G315" s="8" t="str">
        <f t="shared" si="69"/>
        <v/>
      </c>
      <c r="H315" s="13" t="str">
        <f t="shared" si="80"/>
        <v/>
      </c>
      <c r="I315" s="8" t="str">
        <f t="shared" si="70"/>
        <v/>
      </c>
      <c r="J315" s="13" t="str">
        <f t="shared" si="71"/>
        <v/>
      </c>
      <c r="K315" s="8" t="str">
        <f t="shared" si="72"/>
        <v/>
      </c>
      <c r="M315" s="12">
        <f t="shared" si="84"/>
        <v>-41</v>
      </c>
      <c r="N315" s="7" t="str">
        <f t="shared" si="81"/>
        <v/>
      </c>
      <c r="O315" s="26" t="str">
        <f t="shared" si="73"/>
        <v/>
      </c>
      <c r="P315" s="8" t="str">
        <f t="shared" si="82"/>
        <v/>
      </c>
      <c r="Q315" s="8" t="str">
        <f t="shared" si="83"/>
        <v/>
      </c>
      <c r="R315" s="12">
        <f t="shared" si="77"/>
        <v>2</v>
      </c>
      <c r="S315" s="22" t="str">
        <f t="shared" si="78"/>
        <v/>
      </c>
    </row>
    <row r="316" spans="2:19">
      <c r="B316" s="12">
        <f t="shared" si="79"/>
        <v>-42</v>
      </c>
      <c r="C316" s="7" t="str">
        <f t="shared" si="74"/>
        <v/>
      </c>
      <c r="D316" s="13" t="str">
        <f t="shared" si="75"/>
        <v/>
      </c>
      <c r="E316" s="8" t="str">
        <f t="shared" si="76"/>
        <v/>
      </c>
      <c r="F316" s="13" t="str">
        <f t="shared" si="68"/>
        <v/>
      </c>
      <c r="G316" s="8" t="str">
        <f t="shared" si="69"/>
        <v/>
      </c>
      <c r="H316" s="13" t="str">
        <f t="shared" si="80"/>
        <v/>
      </c>
      <c r="I316" s="8" t="str">
        <f t="shared" si="70"/>
        <v/>
      </c>
      <c r="J316" s="13" t="str">
        <f t="shared" si="71"/>
        <v/>
      </c>
      <c r="K316" s="8" t="str">
        <f t="shared" si="72"/>
        <v/>
      </c>
      <c r="M316" s="12">
        <f t="shared" si="84"/>
        <v>-42</v>
      </c>
      <c r="N316" s="7" t="str">
        <f t="shared" si="81"/>
        <v/>
      </c>
      <c r="O316" s="26" t="str">
        <f t="shared" si="73"/>
        <v/>
      </c>
      <c r="P316" s="8" t="str">
        <f t="shared" si="82"/>
        <v/>
      </c>
      <c r="Q316" s="8" t="str">
        <f t="shared" si="83"/>
        <v/>
      </c>
      <c r="R316" s="12">
        <f t="shared" si="77"/>
        <v>2</v>
      </c>
      <c r="S316" s="22" t="str">
        <f t="shared" si="78"/>
        <v/>
      </c>
    </row>
    <row r="317" spans="2:19">
      <c r="B317" s="12">
        <f t="shared" si="79"/>
        <v>-43</v>
      </c>
      <c r="C317" s="7" t="str">
        <f t="shared" si="74"/>
        <v/>
      </c>
      <c r="D317" s="13" t="str">
        <f t="shared" si="75"/>
        <v/>
      </c>
      <c r="E317" s="8" t="str">
        <f t="shared" si="76"/>
        <v/>
      </c>
      <c r="F317" s="13" t="str">
        <f t="shared" si="68"/>
        <v/>
      </c>
      <c r="G317" s="8" t="str">
        <f t="shared" si="69"/>
        <v/>
      </c>
      <c r="H317" s="13" t="str">
        <f t="shared" si="80"/>
        <v/>
      </c>
      <c r="I317" s="8" t="str">
        <f t="shared" si="70"/>
        <v/>
      </c>
      <c r="J317" s="13" t="str">
        <f t="shared" si="71"/>
        <v/>
      </c>
      <c r="K317" s="8" t="str">
        <f t="shared" si="72"/>
        <v/>
      </c>
      <c r="M317" s="12">
        <f t="shared" si="84"/>
        <v>-43</v>
      </c>
      <c r="N317" s="7" t="str">
        <f t="shared" si="81"/>
        <v/>
      </c>
      <c r="O317" s="26" t="str">
        <f t="shared" si="73"/>
        <v/>
      </c>
      <c r="P317" s="8" t="str">
        <f t="shared" si="82"/>
        <v/>
      </c>
      <c r="Q317" s="8" t="str">
        <f t="shared" si="83"/>
        <v/>
      </c>
      <c r="R317" s="12">
        <f t="shared" si="77"/>
        <v>2</v>
      </c>
      <c r="S317" s="22" t="str">
        <f t="shared" si="78"/>
        <v/>
      </c>
    </row>
    <row r="318" spans="2:19">
      <c r="B318" s="12">
        <f t="shared" si="79"/>
        <v>-44</v>
      </c>
      <c r="C318" s="7" t="str">
        <f t="shared" si="74"/>
        <v/>
      </c>
      <c r="D318" s="13" t="str">
        <f t="shared" si="75"/>
        <v/>
      </c>
      <c r="E318" s="8" t="str">
        <f t="shared" si="76"/>
        <v/>
      </c>
      <c r="F318" s="13" t="str">
        <f t="shared" si="68"/>
        <v/>
      </c>
      <c r="G318" s="8" t="str">
        <f t="shared" si="69"/>
        <v/>
      </c>
      <c r="H318" s="13" t="str">
        <f t="shared" si="80"/>
        <v/>
      </c>
      <c r="I318" s="8" t="str">
        <f t="shared" si="70"/>
        <v/>
      </c>
      <c r="J318" s="13" t="str">
        <f t="shared" si="71"/>
        <v/>
      </c>
      <c r="K318" s="8" t="str">
        <f t="shared" si="72"/>
        <v/>
      </c>
      <c r="M318" s="12">
        <f t="shared" si="84"/>
        <v>-44</v>
      </c>
      <c r="N318" s="7" t="str">
        <f t="shared" si="81"/>
        <v/>
      </c>
      <c r="O318" s="26" t="str">
        <f t="shared" si="73"/>
        <v/>
      </c>
      <c r="P318" s="8" t="str">
        <f t="shared" si="82"/>
        <v/>
      </c>
      <c r="Q318" s="8" t="str">
        <f t="shared" si="83"/>
        <v/>
      </c>
      <c r="R318" s="12">
        <f t="shared" si="77"/>
        <v>2</v>
      </c>
      <c r="S318" s="22" t="str">
        <f t="shared" si="78"/>
        <v/>
      </c>
    </row>
    <row r="319" spans="2:19">
      <c r="B319" s="12">
        <f t="shared" si="79"/>
        <v>-45</v>
      </c>
      <c r="C319" s="7" t="str">
        <f t="shared" si="74"/>
        <v/>
      </c>
      <c r="D319" s="13" t="str">
        <f t="shared" si="75"/>
        <v/>
      </c>
      <c r="E319" s="8" t="str">
        <f t="shared" si="76"/>
        <v/>
      </c>
      <c r="F319" s="13" t="str">
        <f t="shared" si="68"/>
        <v/>
      </c>
      <c r="G319" s="8" t="str">
        <f t="shared" si="69"/>
        <v/>
      </c>
      <c r="H319" s="13" t="str">
        <f t="shared" si="80"/>
        <v/>
      </c>
      <c r="I319" s="8" t="str">
        <f t="shared" si="70"/>
        <v/>
      </c>
      <c r="J319" s="13" t="str">
        <f t="shared" si="71"/>
        <v/>
      </c>
      <c r="K319" s="8" t="str">
        <f t="shared" si="72"/>
        <v/>
      </c>
      <c r="M319" s="12">
        <f t="shared" si="84"/>
        <v>-45</v>
      </c>
      <c r="N319" s="7" t="str">
        <f t="shared" si="81"/>
        <v/>
      </c>
      <c r="O319" s="26" t="str">
        <f t="shared" si="73"/>
        <v/>
      </c>
      <c r="P319" s="8" t="str">
        <f t="shared" si="82"/>
        <v/>
      </c>
      <c r="Q319" s="8" t="str">
        <f t="shared" si="83"/>
        <v/>
      </c>
      <c r="R319" s="12">
        <f t="shared" si="77"/>
        <v>2</v>
      </c>
      <c r="S319" s="22" t="str">
        <f t="shared" si="78"/>
        <v/>
      </c>
    </row>
    <row r="320" spans="2:19">
      <c r="B320" s="12">
        <f t="shared" si="79"/>
        <v>-46</v>
      </c>
      <c r="C320" s="7" t="str">
        <f t="shared" si="74"/>
        <v/>
      </c>
      <c r="D320" s="13" t="str">
        <f t="shared" si="75"/>
        <v/>
      </c>
      <c r="E320" s="8" t="str">
        <f t="shared" si="76"/>
        <v/>
      </c>
      <c r="F320" s="13" t="str">
        <f t="shared" si="68"/>
        <v/>
      </c>
      <c r="G320" s="8" t="str">
        <f t="shared" si="69"/>
        <v/>
      </c>
      <c r="H320" s="13" t="str">
        <f t="shared" si="80"/>
        <v/>
      </c>
      <c r="I320" s="8" t="str">
        <f t="shared" si="70"/>
        <v/>
      </c>
      <c r="J320" s="13" t="str">
        <f t="shared" si="71"/>
        <v/>
      </c>
      <c r="K320" s="8" t="str">
        <f t="shared" si="72"/>
        <v/>
      </c>
      <c r="M320" s="12">
        <f t="shared" si="84"/>
        <v>-46</v>
      </c>
      <c r="N320" s="7" t="str">
        <f t="shared" si="81"/>
        <v/>
      </c>
      <c r="O320" s="26" t="str">
        <f t="shared" si="73"/>
        <v/>
      </c>
      <c r="P320" s="8" t="str">
        <f t="shared" si="82"/>
        <v/>
      </c>
      <c r="Q320" s="8" t="str">
        <f t="shared" si="83"/>
        <v/>
      </c>
      <c r="R320" s="12">
        <f t="shared" si="77"/>
        <v>2</v>
      </c>
      <c r="S320" s="22" t="str">
        <f t="shared" si="78"/>
        <v/>
      </c>
    </row>
    <row r="321" spans="2:19">
      <c r="B321" s="12">
        <f t="shared" si="79"/>
        <v>-47</v>
      </c>
      <c r="C321" s="7" t="str">
        <f t="shared" si="74"/>
        <v/>
      </c>
      <c r="D321" s="13" t="str">
        <f t="shared" si="75"/>
        <v/>
      </c>
      <c r="E321" s="8" t="str">
        <f t="shared" si="76"/>
        <v/>
      </c>
      <c r="F321" s="13" t="str">
        <f t="shared" si="68"/>
        <v/>
      </c>
      <c r="G321" s="8" t="str">
        <f t="shared" si="69"/>
        <v/>
      </c>
      <c r="H321" s="13" t="str">
        <f t="shared" si="80"/>
        <v/>
      </c>
      <c r="I321" s="8" t="str">
        <f t="shared" si="70"/>
        <v/>
      </c>
      <c r="J321" s="13" t="str">
        <f t="shared" si="71"/>
        <v/>
      </c>
      <c r="K321" s="8" t="str">
        <f t="shared" si="72"/>
        <v/>
      </c>
      <c r="M321" s="12">
        <f t="shared" si="84"/>
        <v>-47</v>
      </c>
      <c r="N321" s="7" t="str">
        <f t="shared" si="81"/>
        <v/>
      </c>
      <c r="O321" s="26" t="str">
        <f t="shared" si="73"/>
        <v/>
      </c>
      <c r="P321" s="8" t="str">
        <f t="shared" si="82"/>
        <v/>
      </c>
      <c r="Q321" s="8" t="str">
        <f t="shared" si="83"/>
        <v/>
      </c>
      <c r="R321" s="12">
        <f t="shared" si="77"/>
        <v>2</v>
      </c>
      <c r="S321" s="22" t="str">
        <f t="shared" si="78"/>
        <v/>
      </c>
    </row>
    <row r="322" spans="2:19">
      <c r="B322" s="12">
        <f t="shared" si="79"/>
        <v>-48</v>
      </c>
      <c r="C322" s="7" t="str">
        <f t="shared" si="74"/>
        <v/>
      </c>
      <c r="D322" s="13" t="str">
        <f t="shared" si="75"/>
        <v/>
      </c>
      <c r="E322" s="8" t="str">
        <f t="shared" si="76"/>
        <v/>
      </c>
      <c r="F322" s="13" t="str">
        <f t="shared" si="68"/>
        <v/>
      </c>
      <c r="G322" s="8" t="str">
        <f t="shared" si="69"/>
        <v/>
      </c>
      <c r="H322" s="13" t="str">
        <f t="shared" si="80"/>
        <v/>
      </c>
      <c r="I322" s="8" t="str">
        <f t="shared" si="70"/>
        <v/>
      </c>
      <c r="J322" s="13" t="str">
        <f t="shared" si="71"/>
        <v/>
      </c>
      <c r="K322" s="8" t="str">
        <f t="shared" si="72"/>
        <v/>
      </c>
      <c r="M322" s="12">
        <f t="shared" si="84"/>
        <v>-48</v>
      </c>
      <c r="N322" s="7" t="str">
        <f t="shared" si="81"/>
        <v/>
      </c>
      <c r="O322" s="26" t="str">
        <f t="shared" si="73"/>
        <v/>
      </c>
      <c r="P322" s="8" t="str">
        <f t="shared" si="82"/>
        <v/>
      </c>
      <c r="Q322" s="8" t="str">
        <f t="shared" si="83"/>
        <v/>
      </c>
      <c r="R322" s="12">
        <f t="shared" si="77"/>
        <v>2</v>
      </c>
      <c r="S322" s="22" t="str">
        <f t="shared" si="78"/>
        <v/>
      </c>
    </row>
    <row r="323" spans="2:19">
      <c r="B323" s="12">
        <f t="shared" si="79"/>
        <v>-49</v>
      </c>
      <c r="C323" s="7" t="str">
        <f t="shared" si="74"/>
        <v/>
      </c>
      <c r="D323" s="13" t="str">
        <f t="shared" si="75"/>
        <v/>
      </c>
      <c r="E323" s="8" t="str">
        <f t="shared" si="76"/>
        <v/>
      </c>
      <c r="F323" s="13" t="str">
        <f t="shared" si="68"/>
        <v/>
      </c>
      <c r="G323" s="8" t="str">
        <f t="shared" si="69"/>
        <v/>
      </c>
      <c r="H323" s="13" t="str">
        <f t="shared" si="80"/>
        <v/>
      </c>
      <c r="I323" s="8" t="str">
        <f t="shared" si="70"/>
        <v/>
      </c>
      <c r="J323" s="13" t="str">
        <f t="shared" si="71"/>
        <v/>
      </c>
      <c r="K323" s="8" t="str">
        <f t="shared" si="72"/>
        <v/>
      </c>
      <c r="M323" s="12">
        <f t="shared" si="84"/>
        <v>-49</v>
      </c>
      <c r="N323" s="7" t="str">
        <f t="shared" si="81"/>
        <v/>
      </c>
      <c r="O323" s="26" t="str">
        <f t="shared" si="73"/>
        <v/>
      </c>
      <c r="P323" s="8" t="str">
        <f t="shared" si="82"/>
        <v/>
      </c>
      <c r="Q323" s="8" t="str">
        <f t="shared" si="83"/>
        <v/>
      </c>
      <c r="R323" s="12">
        <f t="shared" si="77"/>
        <v>2</v>
      </c>
      <c r="S323" s="22" t="str">
        <f t="shared" si="78"/>
        <v/>
      </c>
    </row>
    <row r="324" spans="2:19">
      <c r="B324" s="12">
        <f t="shared" si="79"/>
        <v>-50</v>
      </c>
      <c r="C324" s="7" t="str">
        <f t="shared" si="74"/>
        <v/>
      </c>
      <c r="D324" s="13" t="str">
        <f t="shared" si="75"/>
        <v/>
      </c>
      <c r="E324" s="8" t="str">
        <f t="shared" si="76"/>
        <v/>
      </c>
      <c r="F324" s="13" t="str">
        <f t="shared" si="68"/>
        <v/>
      </c>
      <c r="G324" s="8" t="str">
        <f t="shared" si="69"/>
        <v/>
      </c>
      <c r="H324" s="13" t="str">
        <f t="shared" si="80"/>
        <v/>
      </c>
      <c r="I324" s="8" t="str">
        <f t="shared" si="70"/>
        <v/>
      </c>
      <c r="J324" s="13" t="str">
        <f t="shared" si="71"/>
        <v/>
      </c>
      <c r="K324" s="8" t="str">
        <f t="shared" si="72"/>
        <v/>
      </c>
      <c r="M324" s="12">
        <f t="shared" si="84"/>
        <v>-50</v>
      </c>
      <c r="N324" s="7" t="str">
        <f t="shared" si="81"/>
        <v/>
      </c>
      <c r="O324" s="26" t="str">
        <f t="shared" si="73"/>
        <v/>
      </c>
      <c r="P324" s="8" t="str">
        <f t="shared" si="82"/>
        <v/>
      </c>
      <c r="Q324" s="8" t="str">
        <f t="shared" si="83"/>
        <v/>
      </c>
      <c r="R324" s="12">
        <f t="shared" si="77"/>
        <v>2</v>
      </c>
      <c r="S324" s="22" t="str">
        <f t="shared" si="78"/>
        <v/>
      </c>
    </row>
    <row r="325" spans="2:19">
      <c r="B325" s="12">
        <f t="shared" si="79"/>
        <v>-51</v>
      </c>
      <c r="C325" s="7" t="str">
        <f t="shared" si="74"/>
        <v/>
      </c>
      <c r="D325" s="13" t="str">
        <f t="shared" si="75"/>
        <v/>
      </c>
      <c r="E325" s="8" t="str">
        <f t="shared" si="76"/>
        <v/>
      </c>
      <c r="F325" s="13" t="str">
        <f t="shared" si="68"/>
        <v/>
      </c>
      <c r="G325" s="8" t="str">
        <f t="shared" si="69"/>
        <v/>
      </c>
      <c r="H325" s="13" t="str">
        <f t="shared" si="80"/>
        <v/>
      </c>
      <c r="I325" s="8" t="str">
        <f t="shared" si="70"/>
        <v/>
      </c>
      <c r="J325" s="13" t="str">
        <f t="shared" si="71"/>
        <v/>
      </c>
      <c r="K325" s="8" t="str">
        <f t="shared" si="72"/>
        <v/>
      </c>
      <c r="M325" s="12">
        <f t="shared" si="84"/>
        <v>-51</v>
      </c>
      <c r="N325" s="7" t="str">
        <f t="shared" si="81"/>
        <v/>
      </c>
      <c r="O325" s="26" t="str">
        <f t="shared" si="73"/>
        <v/>
      </c>
      <c r="P325" s="8" t="str">
        <f t="shared" si="82"/>
        <v/>
      </c>
      <c r="Q325" s="8" t="str">
        <f t="shared" si="83"/>
        <v/>
      </c>
      <c r="R325" s="12">
        <f t="shared" si="77"/>
        <v>2</v>
      </c>
      <c r="S325" s="22" t="str">
        <f t="shared" si="78"/>
        <v/>
      </c>
    </row>
    <row r="326" spans="2:19">
      <c r="B326" s="12">
        <f t="shared" si="79"/>
        <v>-52</v>
      </c>
      <c r="C326" s="7" t="str">
        <f t="shared" si="74"/>
        <v/>
      </c>
      <c r="D326" s="13" t="str">
        <f t="shared" si="75"/>
        <v/>
      </c>
      <c r="E326" s="8" t="str">
        <f t="shared" si="76"/>
        <v/>
      </c>
      <c r="F326" s="13" t="str">
        <f t="shared" si="68"/>
        <v/>
      </c>
      <c r="G326" s="8" t="str">
        <f t="shared" si="69"/>
        <v/>
      </c>
      <c r="H326" s="13" t="str">
        <f t="shared" si="80"/>
        <v/>
      </c>
      <c r="I326" s="8" t="str">
        <f t="shared" si="70"/>
        <v/>
      </c>
      <c r="J326" s="13" t="str">
        <f t="shared" si="71"/>
        <v/>
      </c>
      <c r="K326" s="8" t="str">
        <f t="shared" si="72"/>
        <v/>
      </c>
      <c r="M326" s="12">
        <f t="shared" si="84"/>
        <v>-52</v>
      </c>
      <c r="N326" s="7" t="str">
        <f t="shared" si="81"/>
        <v/>
      </c>
      <c r="O326" s="26" t="str">
        <f t="shared" si="73"/>
        <v/>
      </c>
      <c r="P326" s="8" t="str">
        <f t="shared" si="82"/>
        <v/>
      </c>
      <c r="Q326" s="8" t="str">
        <f t="shared" si="83"/>
        <v/>
      </c>
      <c r="R326" s="12">
        <f t="shared" si="77"/>
        <v>2</v>
      </c>
      <c r="S326" s="22" t="str">
        <f t="shared" si="78"/>
        <v/>
      </c>
    </row>
    <row r="327" spans="2:19">
      <c r="B327" s="12">
        <f t="shared" si="79"/>
        <v>-53</v>
      </c>
      <c r="C327" s="7" t="str">
        <f t="shared" si="74"/>
        <v/>
      </c>
      <c r="D327" s="13" t="str">
        <f t="shared" si="75"/>
        <v/>
      </c>
      <c r="E327" s="8" t="str">
        <f t="shared" si="76"/>
        <v/>
      </c>
      <c r="F327" s="13" t="str">
        <f t="shared" si="68"/>
        <v/>
      </c>
      <c r="G327" s="8" t="str">
        <f t="shared" si="69"/>
        <v/>
      </c>
      <c r="H327" s="13" t="str">
        <f t="shared" si="80"/>
        <v/>
      </c>
      <c r="I327" s="8" t="str">
        <f t="shared" si="70"/>
        <v/>
      </c>
      <c r="J327" s="13" t="str">
        <f t="shared" si="71"/>
        <v/>
      </c>
      <c r="K327" s="8" t="str">
        <f t="shared" si="72"/>
        <v/>
      </c>
      <c r="M327" s="12">
        <f t="shared" si="84"/>
        <v>-53</v>
      </c>
      <c r="N327" s="7" t="str">
        <f t="shared" si="81"/>
        <v/>
      </c>
      <c r="O327" s="26" t="str">
        <f t="shared" si="73"/>
        <v/>
      </c>
      <c r="P327" s="8" t="str">
        <f t="shared" si="82"/>
        <v/>
      </c>
      <c r="Q327" s="8" t="str">
        <f t="shared" si="83"/>
        <v/>
      </c>
      <c r="R327" s="12">
        <f t="shared" si="77"/>
        <v>2</v>
      </c>
      <c r="S327" s="22" t="str">
        <f t="shared" si="78"/>
        <v/>
      </c>
    </row>
    <row r="328" spans="2:19">
      <c r="B328" s="12">
        <f t="shared" si="79"/>
        <v>-54</v>
      </c>
      <c r="C328" s="7" t="str">
        <f t="shared" si="74"/>
        <v/>
      </c>
      <c r="D328" s="13" t="str">
        <f t="shared" si="75"/>
        <v/>
      </c>
      <c r="E328" s="8" t="str">
        <f t="shared" si="76"/>
        <v/>
      </c>
      <c r="F328" s="13" t="str">
        <f t="shared" si="68"/>
        <v/>
      </c>
      <c r="G328" s="8" t="str">
        <f t="shared" si="69"/>
        <v/>
      </c>
      <c r="H328" s="13" t="str">
        <f t="shared" si="80"/>
        <v/>
      </c>
      <c r="I328" s="8" t="str">
        <f t="shared" si="70"/>
        <v/>
      </c>
      <c r="J328" s="13" t="str">
        <f t="shared" si="71"/>
        <v/>
      </c>
      <c r="K328" s="8" t="str">
        <f t="shared" si="72"/>
        <v/>
      </c>
      <c r="M328" s="12">
        <f t="shared" si="84"/>
        <v>-54</v>
      </c>
      <c r="N328" s="7" t="str">
        <f t="shared" si="81"/>
        <v/>
      </c>
      <c r="O328" s="26" t="str">
        <f t="shared" si="73"/>
        <v/>
      </c>
      <c r="P328" s="8" t="str">
        <f t="shared" si="82"/>
        <v/>
      </c>
      <c r="Q328" s="8" t="str">
        <f t="shared" si="83"/>
        <v/>
      </c>
      <c r="R328" s="12">
        <f t="shared" si="77"/>
        <v>2</v>
      </c>
      <c r="S328" s="22" t="str">
        <f t="shared" si="78"/>
        <v/>
      </c>
    </row>
    <row r="329" spans="2:19">
      <c r="B329" s="12">
        <f t="shared" si="79"/>
        <v>-55</v>
      </c>
      <c r="C329" s="7" t="str">
        <f t="shared" si="74"/>
        <v/>
      </c>
      <c r="D329" s="13" t="str">
        <f t="shared" si="75"/>
        <v/>
      </c>
      <c r="E329" s="8" t="str">
        <f t="shared" si="76"/>
        <v/>
      </c>
      <c r="F329" s="13" t="str">
        <f t="shared" si="68"/>
        <v/>
      </c>
      <c r="G329" s="8" t="str">
        <f t="shared" si="69"/>
        <v/>
      </c>
      <c r="H329" s="13" t="str">
        <f t="shared" si="80"/>
        <v/>
      </c>
      <c r="I329" s="8" t="str">
        <f t="shared" si="70"/>
        <v/>
      </c>
      <c r="J329" s="13" t="str">
        <f t="shared" si="71"/>
        <v/>
      </c>
      <c r="K329" s="8" t="str">
        <f t="shared" si="72"/>
        <v/>
      </c>
      <c r="M329" s="12">
        <f t="shared" si="84"/>
        <v>-55</v>
      </c>
      <c r="N329" s="7" t="str">
        <f t="shared" si="81"/>
        <v/>
      </c>
      <c r="O329" s="26" t="str">
        <f t="shared" si="73"/>
        <v/>
      </c>
      <c r="P329" s="8" t="str">
        <f t="shared" si="82"/>
        <v/>
      </c>
      <c r="Q329" s="8" t="str">
        <f t="shared" si="83"/>
        <v/>
      </c>
      <c r="R329" s="12">
        <f t="shared" si="77"/>
        <v>2</v>
      </c>
      <c r="S329" s="22" t="str">
        <f t="shared" si="78"/>
        <v/>
      </c>
    </row>
    <row r="330" spans="2:19">
      <c r="B330" s="12">
        <f t="shared" si="79"/>
        <v>-56</v>
      </c>
      <c r="C330" s="7" t="str">
        <f t="shared" si="74"/>
        <v/>
      </c>
      <c r="D330" s="13" t="str">
        <f t="shared" si="75"/>
        <v/>
      </c>
      <c r="E330" s="8" t="str">
        <f t="shared" si="76"/>
        <v/>
      </c>
      <c r="F330" s="13" t="str">
        <f t="shared" si="68"/>
        <v/>
      </c>
      <c r="G330" s="8" t="str">
        <f t="shared" si="69"/>
        <v/>
      </c>
      <c r="H330" s="13" t="str">
        <f t="shared" si="80"/>
        <v/>
      </c>
      <c r="I330" s="8" t="str">
        <f t="shared" si="70"/>
        <v/>
      </c>
      <c r="J330" s="13" t="str">
        <f t="shared" si="71"/>
        <v/>
      </c>
      <c r="K330" s="8" t="str">
        <f t="shared" si="72"/>
        <v/>
      </c>
      <c r="M330" s="12">
        <f t="shared" si="84"/>
        <v>-56</v>
      </c>
      <c r="N330" s="7" t="str">
        <f t="shared" si="81"/>
        <v/>
      </c>
      <c r="O330" s="26" t="str">
        <f t="shared" si="73"/>
        <v/>
      </c>
      <c r="P330" s="8" t="str">
        <f t="shared" si="82"/>
        <v/>
      </c>
      <c r="Q330" s="8" t="str">
        <f t="shared" si="83"/>
        <v/>
      </c>
      <c r="R330" s="12">
        <f t="shared" si="77"/>
        <v>2</v>
      </c>
      <c r="S330" s="22" t="str">
        <f t="shared" si="78"/>
        <v/>
      </c>
    </row>
    <row r="331" spans="2:19">
      <c r="B331" s="12">
        <f t="shared" si="79"/>
        <v>-57</v>
      </c>
      <c r="C331" s="7" t="str">
        <f t="shared" si="74"/>
        <v/>
      </c>
      <c r="D331" s="13" t="str">
        <f t="shared" si="75"/>
        <v/>
      </c>
      <c r="E331" s="8" t="str">
        <f t="shared" si="76"/>
        <v/>
      </c>
      <c r="F331" s="13" t="str">
        <f t="shared" si="68"/>
        <v/>
      </c>
      <c r="G331" s="8" t="str">
        <f t="shared" si="69"/>
        <v/>
      </c>
      <c r="H331" s="13" t="str">
        <f t="shared" si="80"/>
        <v/>
      </c>
      <c r="I331" s="8" t="str">
        <f t="shared" si="70"/>
        <v/>
      </c>
      <c r="J331" s="13" t="str">
        <f t="shared" si="71"/>
        <v/>
      </c>
      <c r="K331" s="8" t="str">
        <f t="shared" si="72"/>
        <v/>
      </c>
      <c r="M331" s="12">
        <f t="shared" si="84"/>
        <v>-57</v>
      </c>
      <c r="N331" s="7" t="str">
        <f t="shared" si="81"/>
        <v/>
      </c>
      <c r="O331" s="26" t="str">
        <f t="shared" si="73"/>
        <v/>
      </c>
      <c r="P331" s="8" t="str">
        <f t="shared" si="82"/>
        <v/>
      </c>
      <c r="Q331" s="8" t="str">
        <f t="shared" si="83"/>
        <v/>
      </c>
      <c r="R331" s="12">
        <f t="shared" si="77"/>
        <v>2</v>
      </c>
      <c r="S331" s="22" t="str">
        <f t="shared" si="78"/>
        <v/>
      </c>
    </row>
    <row r="332" spans="2:19">
      <c r="B332" s="12">
        <f t="shared" si="79"/>
        <v>-58</v>
      </c>
      <c r="C332" s="7" t="str">
        <f t="shared" si="74"/>
        <v/>
      </c>
      <c r="D332" s="13" t="str">
        <f t="shared" si="75"/>
        <v/>
      </c>
      <c r="E332" s="8" t="str">
        <f t="shared" si="76"/>
        <v/>
      </c>
      <c r="F332" s="13" t="str">
        <f t="shared" si="68"/>
        <v/>
      </c>
      <c r="G332" s="8" t="str">
        <f t="shared" si="69"/>
        <v/>
      </c>
      <c r="H332" s="13" t="str">
        <f t="shared" si="80"/>
        <v/>
      </c>
      <c r="I332" s="8" t="str">
        <f t="shared" si="70"/>
        <v/>
      </c>
      <c r="J332" s="13" t="str">
        <f t="shared" si="71"/>
        <v/>
      </c>
      <c r="K332" s="8" t="str">
        <f t="shared" si="72"/>
        <v/>
      </c>
      <c r="M332" s="12">
        <f t="shared" si="84"/>
        <v>-58</v>
      </c>
      <c r="N332" s="7" t="str">
        <f t="shared" si="81"/>
        <v/>
      </c>
      <c r="O332" s="26" t="str">
        <f t="shared" si="73"/>
        <v/>
      </c>
      <c r="P332" s="8" t="str">
        <f t="shared" si="82"/>
        <v/>
      </c>
      <c r="Q332" s="8" t="str">
        <f t="shared" si="83"/>
        <v/>
      </c>
      <c r="R332" s="12">
        <f t="shared" si="77"/>
        <v>2</v>
      </c>
      <c r="S332" s="22" t="str">
        <f t="shared" si="78"/>
        <v/>
      </c>
    </row>
    <row r="333" spans="2:19">
      <c r="B333" s="12">
        <f t="shared" si="79"/>
        <v>-59</v>
      </c>
      <c r="C333" s="7" t="str">
        <f t="shared" si="74"/>
        <v/>
      </c>
      <c r="D333" s="13" t="str">
        <f t="shared" si="75"/>
        <v/>
      </c>
      <c r="E333" s="8" t="str">
        <f t="shared" si="76"/>
        <v/>
      </c>
      <c r="F333" s="13" t="str">
        <f t="shared" si="68"/>
        <v/>
      </c>
      <c r="G333" s="8" t="str">
        <f t="shared" si="69"/>
        <v/>
      </c>
      <c r="H333" s="13" t="str">
        <f t="shared" si="80"/>
        <v/>
      </c>
      <c r="I333" s="8" t="str">
        <f t="shared" si="70"/>
        <v/>
      </c>
      <c r="J333" s="13" t="str">
        <f t="shared" si="71"/>
        <v/>
      </c>
      <c r="K333" s="8" t="str">
        <f t="shared" si="72"/>
        <v/>
      </c>
      <c r="M333" s="12">
        <f t="shared" si="84"/>
        <v>-59</v>
      </c>
      <c r="N333" s="7" t="str">
        <f t="shared" si="81"/>
        <v/>
      </c>
      <c r="O333" s="26" t="str">
        <f t="shared" si="73"/>
        <v/>
      </c>
      <c r="P333" s="8" t="str">
        <f t="shared" si="82"/>
        <v/>
      </c>
      <c r="Q333" s="8" t="str">
        <f t="shared" si="83"/>
        <v/>
      </c>
      <c r="R333" s="12">
        <f t="shared" si="77"/>
        <v>2</v>
      </c>
      <c r="S333" s="22" t="str">
        <f t="shared" si="78"/>
        <v/>
      </c>
    </row>
    <row r="334" spans="2:19">
      <c r="B334" s="12">
        <f t="shared" si="79"/>
        <v>-60</v>
      </c>
      <c r="C334" s="7" t="str">
        <f t="shared" si="74"/>
        <v/>
      </c>
      <c r="D334" s="13" t="str">
        <f t="shared" si="75"/>
        <v/>
      </c>
      <c r="E334" s="8" t="str">
        <f t="shared" si="76"/>
        <v/>
      </c>
      <c r="F334" s="13" t="str">
        <f t="shared" si="68"/>
        <v/>
      </c>
      <c r="G334" s="8" t="str">
        <f t="shared" si="69"/>
        <v/>
      </c>
      <c r="H334" s="13" t="str">
        <f t="shared" si="80"/>
        <v/>
      </c>
      <c r="I334" s="8" t="str">
        <f t="shared" si="70"/>
        <v/>
      </c>
      <c r="J334" s="13" t="str">
        <f t="shared" si="71"/>
        <v/>
      </c>
      <c r="K334" s="8" t="str">
        <f t="shared" si="72"/>
        <v/>
      </c>
      <c r="M334" s="12">
        <f t="shared" si="84"/>
        <v>-60</v>
      </c>
      <c r="N334" s="7" t="str">
        <f t="shared" si="81"/>
        <v/>
      </c>
      <c r="O334" s="26" t="str">
        <f t="shared" si="73"/>
        <v/>
      </c>
      <c r="P334" s="8" t="str">
        <f t="shared" si="82"/>
        <v/>
      </c>
      <c r="Q334" s="8" t="str">
        <f t="shared" si="83"/>
        <v/>
      </c>
      <c r="R334" s="12">
        <f t="shared" si="77"/>
        <v>2</v>
      </c>
      <c r="S334" s="22" t="str">
        <f t="shared" si="78"/>
        <v/>
      </c>
    </row>
    <row r="335" spans="2:19">
      <c r="B335" s="12">
        <f t="shared" si="79"/>
        <v>-61</v>
      </c>
      <c r="C335" s="7" t="str">
        <f t="shared" si="74"/>
        <v/>
      </c>
      <c r="D335" s="13" t="str">
        <f t="shared" si="75"/>
        <v/>
      </c>
      <c r="E335" s="8" t="str">
        <f t="shared" si="76"/>
        <v/>
      </c>
      <c r="F335" s="13" t="str">
        <f t="shared" si="68"/>
        <v/>
      </c>
      <c r="G335" s="8" t="str">
        <f t="shared" si="69"/>
        <v/>
      </c>
      <c r="H335" s="13" t="str">
        <f t="shared" si="80"/>
        <v/>
      </c>
      <c r="I335" s="8" t="str">
        <f t="shared" si="70"/>
        <v/>
      </c>
      <c r="J335" s="13" t="str">
        <f t="shared" si="71"/>
        <v/>
      </c>
      <c r="K335" s="8" t="str">
        <f t="shared" si="72"/>
        <v/>
      </c>
      <c r="M335" s="12">
        <f t="shared" si="84"/>
        <v>-61</v>
      </c>
      <c r="N335" s="7" t="str">
        <f t="shared" si="81"/>
        <v/>
      </c>
      <c r="O335" s="26" t="str">
        <f t="shared" si="73"/>
        <v/>
      </c>
      <c r="P335" s="8" t="str">
        <f t="shared" si="82"/>
        <v/>
      </c>
      <c r="Q335" s="8" t="str">
        <f t="shared" si="83"/>
        <v/>
      </c>
      <c r="R335" s="12">
        <f t="shared" si="77"/>
        <v>2</v>
      </c>
      <c r="S335" s="22" t="str">
        <f t="shared" si="78"/>
        <v/>
      </c>
    </row>
    <row r="336" spans="2:19">
      <c r="B336" s="12">
        <f t="shared" si="79"/>
        <v>-62</v>
      </c>
      <c r="C336" s="7" t="str">
        <f t="shared" si="74"/>
        <v/>
      </c>
      <c r="D336" s="13" t="str">
        <f t="shared" si="75"/>
        <v/>
      </c>
      <c r="E336" s="8" t="str">
        <f t="shared" si="76"/>
        <v/>
      </c>
      <c r="F336" s="13" t="str">
        <f t="shared" si="68"/>
        <v/>
      </c>
      <c r="G336" s="8" t="str">
        <f t="shared" si="69"/>
        <v/>
      </c>
      <c r="H336" s="13" t="str">
        <f t="shared" si="80"/>
        <v/>
      </c>
      <c r="I336" s="8" t="str">
        <f t="shared" si="70"/>
        <v/>
      </c>
      <c r="J336" s="13" t="str">
        <f t="shared" si="71"/>
        <v/>
      </c>
      <c r="K336" s="8" t="str">
        <f t="shared" si="72"/>
        <v/>
      </c>
      <c r="M336" s="12">
        <f t="shared" si="84"/>
        <v>-62</v>
      </c>
      <c r="N336" s="7" t="str">
        <f t="shared" si="81"/>
        <v/>
      </c>
      <c r="O336" s="26" t="str">
        <f t="shared" si="73"/>
        <v/>
      </c>
      <c r="P336" s="8" t="str">
        <f t="shared" si="82"/>
        <v/>
      </c>
      <c r="Q336" s="8" t="str">
        <f t="shared" si="83"/>
        <v/>
      </c>
      <c r="R336" s="12">
        <f t="shared" si="77"/>
        <v>2</v>
      </c>
      <c r="S336" s="22" t="str">
        <f t="shared" si="78"/>
        <v/>
      </c>
    </row>
    <row r="337" spans="2:19">
      <c r="B337" s="12">
        <f t="shared" si="79"/>
        <v>-63</v>
      </c>
      <c r="C337" s="7" t="str">
        <f t="shared" si="74"/>
        <v/>
      </c>
      <c r="D337" s="13" t="str">
        <f t="shared" si="75"/>
        <v/>
      </c>
      <c r="E337" s="8" t="str">
        <f t="shared" si="76"/>
        <v/>
      </c>
      <c r="F337" s="13" t="str">
        <f t="shared" si="68"/>
        <v/>
      </c>
      <c r="G337" s="8" t="str">
        <f t="shared" si="69"/>
        <v/>
      </c>
      <c r="H337" s="13" t="str">
        <f t="shared" si="80"/>
        <v/>
      </c>
      <c r="I337" s="8" t="str">
        <f t="shared" si="70"/>
        <v/>
      </c>
      <c r="J337" s="13" t="str">
        <f t="shared" si="71"/>
        <v/>
      </c>
      <c r="K337" s="8" t="str">
        <f t="shared" si="72"/>
        <v/>
      </c>
      <c r="M337" s="12">
        <f t="shared" si="84"/>
        <v>-63</v>
      </c>
      <c r="N337" s="7" t="str">
        <f t="shared" si="81"/>
        <v/>
      </c>
      <c r="O337" s="26" t="str">
        <f t="shared" si="73"/>
        <v/>
      </c>
      <c r="P337" s="8" t="str">
        <f t="shared" si="82"/>
        <v/>
      </c>
      <c r="Q337" s="8" t="str">
        <f t="shared" si="83"/>
        <v/>
      </c>
      <c r="R337" s="12">
        <f t="shared" si="77"/>
        <v>2</v>
      </c>
      <c r="S337" s="22" t="str">
        <f t="shared" si="78"/>
        <v/>
      </c>
    </row>
    <row r="338" spans="2:19">
      <c r="B338" s="12">
        <f t="shared" si="79"/>
        <v>-64</v>
      </c>
      <c r="C338" s="7" t="str">
        <f t="shared" si="74"/>
        <v/>
      </c>
      <c r="D338" s="13" t="str">
        <f t="shared" si="75"/>
        <v/>
      </c>
      <c r="E338" s="8" t="str">
        <f t="shared" si="76"/>
        <v/>
      </c>
      <c r="F338" s="13" t="str">
        <f t="shared" si="68"/>
        <v/>
      </c>
      <c r="G338" s="8" t="str">
        <f t="shared" si="69"/>
        <v/>
      </c>
      <c r="H338" s="13" t="str">
        <f t="shared" si="80"/>
        <v/>
      </c>
      <c r="I338" s="8" t="str">
        <f t="shared" si="70"/>
        <v/>
      </c>
      <c r="J338" s="13" t="str">
        <f t="shared" si="71"/>
        <v/>
      </c>
      <c r="K338" s="8" t="str">
        <f t="shared" si="72"/>
        <v/>
      </c>
      <c r="M338" s="12">
        <f t="shared" si="84"/>
        <v>-64</v>
      </c>
      <c r="N338" s="7" t="str">
        <f t="shared" si="81"/>
        <v/>
      </c>
      <c r="O338" s="26" t="str">
        <f t="shared" si="73"/>
        <v/>
      </c>
      <c r="P338" s="8" t="str">
        <f t="shared" si="82"/>
        <v/>
      </c>
      <c r="Q338" s="8" t="str">
        <f t="shared" si="83"/>
        <v/>
      </c>
      <c r="R338" s="12">
        <f t="shared" si="77"/>
        <v>2</v>
      </c>
      <c r="S338" s="22" t="str">
        <f t="shared" si="78"/>
        <v/>
      </c>
    </row>
    <row r="339" spans="2:19">
      <c r="B339" s="12">
        <f t="shared" si="79"/>
        <v>-65</v>
      </c>
      <c r="C339" s="7" t="str">
        <f t="shared" si="74"/>
        <v/>
      </c>
      <c r="D339" s="13" t="str">
        <f t="shared" si="75"/>
        <v/>
      </c>
      <c r="E339" s="8" t="str">
        <f t="shared" si="76"/>
        <v/>
      </c>
      <c r="F339" s="13" t="str">
        <f t="shared" si="68"/>
        <v/>
      </c>
      <c r="G339" s="8" t="str">
        <f t="shared" si="69"/>
        <v/>
      </c>
      <c r="H339" s="13" t="str">
        <f t="shared" si="80"/>
        <v/>
      </c>
      <c r="I339" s="8" t="str">
        <f t="shared" si="70"/>
        <v/>
      </c>
      <c r="J339" s="13" t="str">
        <f t="shared" si="71"/>
        <v/>
      </c>
      <c r="K339" s="8" t="str">
        <f t="shared" si="72"/>
        <v/>
      </c>
      <c r="M339" s="12">
        <f t="shared" si="84"/>
        <v>-65</v>
      </c>
      <c r="N339" s="7" t="str">
        <f t="shared" si="81"/>
        <v/>
      </c>
      <c r="O339" s="26" t="str">
        <f t="shared" si="73"/>
        <v/>
      </c>
      <c r="P339" s="8" t="str">
        <f t="shared" si="82"/>
        <v/>
      </c>
      <c r="Q339" s="8" t="str">
        <f t="shared" si="83"/>
        <v/>
      </c>
      <c r="R339" s="12">
        <f t="shared" si="77"/>
        <v>2</v>
      </c>
      <c r="S339" s="22" t="str">
        <f t="shared" si="78"/>
        <v/>
      </c>
    </row>
    <row r="340" spans="2:19">
      <c r="B340" s="12">
        <f t="shared" si="79"/>
        <v>-66</v>
      </c>
      <c r="C340" s="7" t="str">
        <f t="shared" si="74"/>
        <v/>
      </c>
      <c r="D340" s="13" t="str">
        <f t="shared" si="75"/>
        <v/>
      </c>
      <c r="E340" s="8" t="str">
        <f t="shared" si="76"/>
        <v/>
      </c>
      <c r="F340" s="13" t="str">
        <f t="shared" si="68"/>
        <v/>
      </c>
      <c r="G340" s="8" t="str">
        <f t="shared" si="69"/>
        <v/>
      </c>
      <c r="H340" s="13" t="str">
        <f t="shared" si="80"/>
        <v/>
      </c>
      <c r="I340" s="8" t="str">
        <f t="shared" si="70"/>
        <v/>
      </c>
      <c r="J340" s="13" t="str">
        <f t="shared" si="71"/>
        <v/>
      </c>
      <c r="K340" s="8" t="str">
        <f t="shared" si="72"/>
        <v/>
      </c>
      <c r="M340" s="12">
        <f t="shared" si="84"/>
        <v>-66</v>
      </c>
      <c r="N340" s="7" t="str">
        <f t="shared" si="81"/>
        <v/>
      </c>
      <c r="O340" s="26" t="str">
        <f t="shared" si="73"/>
        <v/>
      </c>
      <c r="P340" s="8" t="str">
        <f t="shared" si="82"/>
        <v/>
      </c>
      <c r="Q340" s="8" t="str">
        <f t="shared" si="83"/>
        <v/>
      </c>
      <c r="R340" s="12">
        <f t="shared" si="77"/>
        <v>2</v>
      </c>
      <c r="S340" s="22" t="str">
        <f t="shared" si="78"/>
        <v/>
      </c>
    </row>
    <row r="341" spans="2:19">
      <c r="B341" s="12">
        <f t="shared" si="79"/>
        <v>-67</v>
      </c>
      <c r="C341" s="7" t="str">
        <f t="shared" si="74"/>
        <v/>
      </c>
      <c r="D341" s="13" t="str">
        <f t="shared" si="75"/>
        <v/>
      </c>
      <c r="E341" s="8" t="str">
        <f t="shared" si="76"/>
        <v/>
      </c>
      <c r="F341" s="13" t="str">
        <f t="shared" si="68"/>
        <v/>
      </c>
      <c r="G341" s="8" t="str">
        <f t="shared" si="69"/>
        <v/>
      </c>
      <c r="H341" s="13" t="str">
        <f t="shared" si="80"/>
        <v/>
      </c>
      <c r="I341" s="8" t="str">
        <f t="shared" si="70"/>
        <v/>
      </c>
      <c r="J341" s="13" t="str">
        <f t="shared" si="71"/>
        <v/>
      </c>
      <c r="K341" s="8" t="str">
        <f t="shared" si="72"/>
        <v/>
      </c>
      <c r="M341" s="12">
        <f t="shared" si="84"/>
        <v>-67</v>
      </c>
      <c r="N341" s="7" t="str">
        <f t="shared" si="81"/>
        <v/>
      </c>
      <c r="O341" s="26" t="str">
        <f t="shared" si="73"/>
        <v/>
      </c>
      <c r="P341" s="8" t="str">
        <f t="shared" si="82"/>
        <v/>
      </c>
      <c r="Q341" s="8" t="str">
        <f t="shared" si="83"/>
        <v/>
      </c>
      <c r="R341" s="12">
        <f t="shared" si="77"/>
        <v>2</v>
      </c>
      <c r="S341" s="22" t="str">
        <f t="shared" si="78"/>
        <v/>
      </c>
    </row>
    <row r="342" spans="2:19">
      <c r="B342" s="12">
        <f t="shared" si="79"/>
        <v>-68</v>
      </c>
      <c r="C342" s="7" t="str">
        <f t="shared" si="74"/>
        <v/>
      </c>
      <c r="D342" s="13" t="str">
        <f t="shared" si="75"/>
        <v/>
      </c>
      <c r="E342" s="8" t="str">
        <f t="shared" si="76"/>
        <v/>
      </c>
      <c r="F342" s="13" t="str">
        <f t="shared" si="68"/>
        <v/>
      </c>
      <c r="G342" s="8" t="str">
        <f t="shared" si="69"/>
        <v/>
      </c>
      <c r="H342" s="13" t="str">
        <f t="shared" si="80"/>
        <v/>
      </c>
      <c r="I342" s="8" t="str">
        <f t="shared" si="70"/>
        <v/>
      </c>
      <c r="J342" s="13" t="str">
        <f t="shared" si="71"/>
        <v/>
      </c>
      <c r="K342" s="8" t="str">
        <f t="shared" si="72"/>
        <v/>
      </c>
      <c r="M342" s="12">
        <f t="shared" si="84"/>
        <v>-68</v>
      </c>
      <c r="N342" s="7" t="str">
        <f t="shared" si="81"/>
        <v/>
      </c>
      <c r="O342" s="26" t="str">
        <f t="shared" si="73"/>
        <v/>
      </c>
      <c r="P342" s="8" t="str">
        <f t="shared" si="82"/>
        <v/>
      </c>
      <c r="Q342" s="8" t="str">
        <f t="shared" si="83"/>
        <v/>
      </c>
      <c r="R342" s="12">
        <f t="shared" si="77"/>
        <v>2</v>
      </c>
      <c r="S342" s="22" t="str">
        <f t="shared" si="78"/>
        <v/>
      </c>
    </row>
    <row r="343" spans="2:19">
      <c r="B343" s="12">
        <f t="shared" si="79"/>
        <v>-69</v>
      </c>
      <c r="C343" s="7" t="str">
        <f t="shared" si="74"/>
        <v/>
      </c>
      <c r="D343" s="13" t="str">
        <f t="shared" si="75"/>
        <v/>
      </c>
      <c r="E343" s="8" t="str">
        <f t="shared" si="76"/>
        <v/>
      </c>
      <c r="F343" s="13" t="str">
        <f t="shared" si="68"/>
        <v/>
      </c>
      <c r="G343" s="8" t="str">
        <f t="shared" si="69"/>
        <v/>
      </c>
      <c r="H343" s="13" t="str">
        <f t="shared" si="80"/>
        <v/>
      </c>
      <c r="I343" s="8" t="str">
        <f t="shared" si="70"/>
        <v/>
      </c>
      <c r="J343" s="13" t="str">
        <f t="shared" si="71"/>
        <v/>
      </c>
      <c r="K343" s="8" t="str">
        <f t="shared" si="72"/>
        <v/>
      </c>
      <c r="M343" s="12">
        <f t="shared" si="84"/>
        <v>-69</v>
      </c>
      <c r="N343" s="7" t="str">
        <f t="shared" si="81"/>
        <v/>
      </c>
      <c r="O343" s="26" t="str">
        <f t="shared" si="73"/>
        <v/>
      </c>
      <c r="P343" s="8" t="str">
        <f t="shared" si="82"/>
        <v/>
      </c>
      <c r="Q343" s="8" t="str">
        <f t="shared" si="83"/>
        <v/>
      </c>
      <c r="R343" s="12">
        <f t="shared" si="77"/>
        <v>2</v>
      </c>
      <c r="S343" s="22" t="str">
        <f t="shared" si="78"/>
        <v/>
      </c>
    </row>
    <row r="344" spans="2:19">
      <c r="B344" s="12">
        <f t="shared" si="79"/>
        <v>-70</v>
      </c>
      <c r="C344" s="7" t="str">
        <f t="shared" si="74"/>
        <v/>
      </c>
      <c r="D344" s="13" t="str">
        <f t="shared" si="75"/>
        <v/>
      </c>
      <c r="E344" s="8" t="str">
        <f t="shared" si="76"/>
        <v/>
      </c>
      <c r="F344" s="13" t="str">
        <f t="shared" si="68"/>
        <v/>
      </c>
      <c r="G344" s="8" t="str">
        <f t="shared" si="69"/>
        <v/>
      </c>
      <c r="H344" s="13" t="str">
        <f t="shared" si="80"/>
        <v/>
      </c>
      <c r="I344" s="8" t="str">
        <f t="shared" si="70"/>
        <v/>
      </c>
      <c r="J344" s="13" t="str">
        <f t="shared" si="71"/>
        <v/>
      </c>
      <c r="K344" s="8" t="str">
        <f t="shared" si="72"/>
        <v/>
      </c>
      <c r="M344" s="12">
        <f t="shared" si="84"/>
        <v>-70</v>
      </c>
      <c r="N344" s="7" t="str">
        <f t="shared" si="81"/>
        <v/>
      </c>
      <c r="O344" s="26" t="str">
        <f t="shared" si="73"/>
        <v/>
      </c>
      <c r="P344" s="8" t="str">
        <f t="shared" si="82"/>
        <v/>
      </c>
      <c r="Q344" s="8" t="str">
        <f t="shared" si="83"/>
        <v/>
      </c>
      <c r="R344" s="12">
        <f t="shared" si="77"/>
        <v>2</v>
      </c>
      <c r="S344" s="22" t="str">
        <f t="shared" si="78"/>
        <v/>
      </c>
    </row>
    <row r="345" spans="2:19">
      <c r="B345" s="12">
        <f t="shared" si="79"/>
        <v>-71</v>
      </c>
      <c r="C345" s="7" t="str">
        <f t="shared" si="74"/>
        <v/>
      </c>
      <c r="D345" s="13" t="str">
        <f t="shared" si="75"/>
        <v/>
      </c>
      <c r="E345" s="8" t="str">
        <f t="shared" si="76"/>
        <v/>
      </c>
      <c r="F345" s="13" t="str">
        <f t="shared" si="68"/>
        <v/>
      </c>
      <c r="G345" s="8" t="str">
        <f t="shared" si="69"/>
        <v/>
      </c>
      <c r="H345" s="13" t="str">
        <f t="shared" si="80"/>
        <v/>
      </c>
      <c r="I345" s="8" t="str">
        <f t="shared" si="70"/>
        <v/>
      </c>
      <c r="J345" s="13" t="str">
        <f t="shared" si="71"/>
        <v/>
      </c>
      <c r="K345" s="8" t="str">
        <f t="shared" si="72"/>
        <v/>
      </c>
      <c r="M345" s="12">
        <f t="shared" si="84"/>
        <v>-71</v>
      </c>
      <c r="N345" s="7" t="str">
        <f t="shared" si="81"/>
        <v/>
      </c>
      <c r="O345" s="26" t="str">
        <f t="shared" si="73"/>
        <v/>
      </c>
      <c r="P345" s="8" t="str">
        <f t="shared" si="82"/>
        <v/>
      </c>
      <c r="Q345" s="8" t="str">
        <f t="shared" si="83"/>
        <v/>
      </c>
      <c r="R345" s="12">
        <f t="shared" si="77"/>
        <v>2</v>
      </c>
      <c r="S345" s="22" t="str">
        <f t="shared" si="78"/>
        <v/>
      </c>
    </row>
    <row r="346" spans="2:19">
      <c r="B346" s="12">
        <f t="shared" si="79"/>
        <v>-72</v>
      </c>
      <c r="C346" s="7" t="str">
        <f t="shared" si="74"/>
        <v/>
      </c>
      <c r="D346" s="13" t="str">
        <f t="shared" si="75"/>
        <v/>
      </c>
      <c r="E346" s="8" t="str">
        <f t="shared" si="76"/>
        <v/>
      </c>
      <c r="F346" s="13" t="str">
        <f t="shared" si="68"/>
        <v/>
      </c>
      <c r="G346" s="8" t="str">
        <f t="shared" si="69"/>
        <v/>
      </c>
      <c r="H346" s="13" t="str">
        <f t="shared" si="80"/>
        <v/>
      </c>
      <c r="I346" s="8" t="str">
        <f t="shared" si="70"/>
        <v/>
      </c>
      <c r="J346" s="13" t="str">
        <f t="shared" si="71"/>
        <v/>
      </c>
      <c r="K346" s="8" t="str">
        <f t="shared" si="72"/>
        <v/>
      </c>
      <c r="M346" s="12">
        <f t="shared" si="84"/>
        <v>-72</v>
      </c>
      <c r="N346" s="7" t="str">
        <f t="shared" si="81"/>
        <v/>
      </c>
      <c r="O346" s="26" t="str">
        <f t="shared" si="73"/>
        <v/>
      </c>
      <c r="P346" s="8" t="str">
        <f t="shared" si="82"/>
        <v/>
      </c>
      <c r="Q346" s="8" t="str">
        <f t="shared" si="83"/>
        <v/>
      </c>
      <c r="R346" s="12">
        <f t="shared" si="77"/>
        <v>2</v>
      </c>
      <c r="S346" s="22" t="str">
        <f t="shared" si="78"/>
        <v/>
      </c>
    </row>
    <row r="347" spans="2:19">
      <c r="B347" s="12">
        <f t="shared" si="79"/>
        <v>-73</v>
      </c>
      <c r="C347" s="7" t="str">
        <f t="shared" si="74"/>
        <v/>
      </c>
      <c r="D347" s="13" t="str">
        <f t="shared" si="75"/>
        <v/>
      </c>
      <c r="E347" s="8" t="str">
        <f t="shared" si="76"/>
        <v/>
      </c>
      <c r="F347" s="13" t="str">
        <f t="shared" si="68"/>
        <v/>
      </c>
      <c r="G347" s="8" t="str">
        <f t="shared" si="69"/>
        <v/>
      </c>
      <c r="H347" s="13" t="str">
        <f t="shared" si="80"/>
        <v/>
      </c>
      <c r="I347" s="8" t="str">
        <f t="shared" si="70"/>
        <v/>
      </c>
      <c r="J347" s="13" t="str">
        <f t="shared" si="71"/>
        <v/>
      </c>
      <c r="K347" s="8" t="str">
        <f t="shared" si="72"/>
        <v/>
      </c>
      <c r="M347" s="12">
        <f t="shared" si="84"/>
        <v>-73</v>
      </c>
      <c r="N347" s="7" t="str">
        <f t="shared" si="81"/>
        <v/>
      </c>
      <c r="O347" s="26" t="str">
        <f t="shared" si="73"/>
        <v/>
      </c>
      <c r="P347" s="8" t="str">
        <f t="shared" si="82"/>
        <v/>
      </c>
      <c r="Q347" s="8" t="str">
        <f t="shared" si="83"/>
        <v/>
      </c>
      <c r="R347" s="12">
        <f t="shared" si="77"/>
        <v>2</v>
      </c>
      <c r="S347" s="22" t="str">
        <f t="shared" si="78"/>
        <v/>
      </c>
    </row>
    <row r="348" spans="2:19">
      <c r="B348" s="12">
        <f t="shared" si="79"/>
        <v>-74</v>
      </c>
      <c r="C348" s="7" t="str">
        <f t="shared" si="74"/>
        <v/>
      </c>
      <c r="D348" s="13" t="str">
        <f t="shared" si="75"/>
        <v/>
      </c>
      <c r="E348" s="8" t="str">
        <f t="shared" si="76"/>
        <v/>
      </c>
      <c r="F348" s="13" t="str">
        <f t="shared" si="68"/>
        <v/>
      </c>
      <c r="G348" s="8" t="str">
        <f t="shared" si="69"/>
        <v/>
      </c>
      <c r="H348" s="13" t="str">
        <f t="shared" si="80"/>
        <v/>
      </c>
      <c r="I348" s="8" t="str">
        <f t="shared" si="70"/>
        <v/>
      </c>
      <c r="J348" s="13" t="str">
        <f t="shared" si="71"/>
        <v/>
      </c>
      <c r="K348" s="8" t="str">
        <f t="shared" si="72"/>
        <v/>
      </c>
      <c r="M348" s="12">
        <f t="shared" si="84"/>
        <v>-74</v>
      </c>
      <c r="N348" s="7" t="str">
        <f t="shared" si="81"/>
        <v/>
      </c>
      <c r="O348" s="26" t="str">
        <f t="shared" si="73"/>
        <v/>
      </c>
      <c r="P348" s="8" t="str">
        <f t="shared" si="82"/>
        <v/>
      </c>
      <c r="Q348" s="8" t="str">
        <f t="shared" si="83"/>
        <v/>
      </c>
      <c r="R348" s="12">
        <f t="shared" si="77"/>
        <v>2</v>
      </c>
      <c r="S348" s="22" t="str">
        <f t="shared" si="78"/>
        <v/>
      </c>
    </row>
    <row r="349" spans="2:19">
      <c r="B349" s="12">
        <f t="shared" si="79"/>
        <v>-75</v>
      </c>
      <c r="C349" s="7" t="str">
        <f t="shared" si="74"/>
        <v/>
      </c>
      <c r="D349" s="13" t="str">
        <f t="shared" si="75"/>
        <v/>
      </c>
      <c r="E349" s="8" t="str">
        <f t="shared" si="76"/>
        <v/>
      </c>
      <c r="F349" s="13" t="str">
        <f t="shared" si="68"/>
        <v/>
      </c>
      <c r="G349" s="8" t="str">
        <f t="shared" si="69"/>
        <v/>
      </c>
      <c r="H349" s="13" t="str">
        <f t="shared" si="80"/>
        <v/>
      </c>
      <c r="I349" s="8" t="str">
        <f t="shared" si="70"/>
        <v/>
      </c>
      <c r="J349" s="13" t="str">
        <f t="shared" si="71"/>
        <v/>
      </c>
      <c r="K349" s="8" t="str">
        <f t="shared" si="72"/>
        <v/>
      </c>
      <c r="M349" s="12">
        <f t="shared" si="84"/>
        <v>-75</v>
      </c>
      <c r="N349" s="7" t="str">
        <f t="shared" si="81"/>
        <v/>
      </c>
      <c r="O349" s="26" t="str">
        <f t="shared" si="73"/>
        <v/>
      </c>
      <c r="P349" s="8" t="str">
        <f t="shared" si="82"/>
        <v/>
      </c>
      <c r="Q349" s="8" t="str">
        <f t="shared" si="83"/>
        <v/>
      </c>
      <c r="R349" s="12">
        <f t="shared" si="77"/>
        <v>2</v>
      </c>
      <c r="S349" s="22" t="str">
        <f t="shared" si="78"/>
        <v/>
      </c>
    </row>
    <row r="350" spans="2:19">
      <c r="B350" s="12">
        <f t="shared" si="79"/>
        <v>-76</v>
      </c>
      <c r="C350" s="7" t="str">
        <f t="shared" si="74"/>
        <v/>
      </c>
      <c r="D350" s="13" t="str">
        <f t="shared" si="75"/>
        <v/>
      </c>
      <c r="E350" s="8" t="str">
        <f t="shared" si="76"/>
        <v/>
      </c>
      <c r="F350" s="13" t="str">
        <f t="shared" si="68"/>
        <v/>
      </c>
      <c r="G350" s="8" t="str">
        <f t="shared" si="69"/>
        <v/>
      </c>
      <c r="H350" s="13" t="str">
        <f t="shared" si="80"/>
        <v/>
      </c>
      <c r="I350" s="8" t="str">
        <f t="shared" si="70"/>
        <v/>
      </c>
      <c r="J350" s="13" t="str">
        <f t="shared" si="71"/>
        <v/>
      </c>
      <c r="K350" s="8" t="str">
        <f t="shared" si="72"/>
        <v/>
      </c>
      <c r="M350" s="12">
        <f t="shared" si="84"/>
        <v>-76</v>
      </c>
      <c r="N350" s="7" t="str">
        <f t="shared" si="81"/>
        <v/>
      </c>
      <c r="O350" s="26" t="str">
        <f t="shared" si="73"/>
        <v/>
      </c>
      <c r="P350" s="8" t="str">
        <f t="shared" si="82"/>
        <v/>
      </c>
      <c r="Q350" s="8" t="str">
        <f t="shared" si="83"/>
        <v/>
      </c>
      <c r="R350" s="12">
        <f t="shared" si="77"/>
        <v>2</v>
      </c>
      <c r="S350" s="22" t="str">
        <f t="shared" si="78"/>
        <v/>
      </c>
    </row>
    <row r="351" spans="2:19">
      <c r="B351" s="12">
        <f t="shared" si="79"/>
        <v>-77</v>
      </c>
      <c r="C351" s="7" t="str">
        <f t="shared" si="74"/>
        <v/>
      </c>
      <c r="D351" s="13" t="str">
        <f t="shared" si="75"/>
        <v/>
      </c>
      <c r="E351" s="8" t="str">
        <f t="shared" si="76"/>
        <v/>
      </c>
      <c r="F351" s="13" t="str">
        <f t="shared" si="68"/>
        <v/>
      </c>
      <c r="G351" s="8" t="str">
        <f t="shared" si="69"/>
        <v/>
      </c>
      <c r="H351" s="13" t="str">
        <f t="shared" si="80"/>
        <v/>
      </c>
      <c r="I351" s="8" t="str">
        <f t="shared" si="70"/>
        <v/>
      </c>
      <c r="J351" s="13" t="str">
        <f t="shared" si="71"/>
        <v/>
      </c>
      <c r="K351" s="8" t="str">
        <f t="shared" si="72"/>
        <v/>
      </c>
      <c r="M351" s="12">
        <f t="shared" si="84"/>
        <v>-77</v>
      </c>
      <c r="N351" s="7" t="str">
        <f t="shared" si="81"/>
        <v/>
      </c>
      <c r="O351" s="26" t="str">
        <f t="shared" si="73"/>
        <v/>
      </c>
      <c r="P351" s="8" t="str">
        <f t="shared" si="82"/>
        <v/>
      </c>
      <c r="Q351" s="8" t="str">
        <f t="shared" si="83"/>
        <v/>
      </c>
      <c r="R351" s="12">
        <f t="shared" si="77"/>
        <v>2</v>
      </c>
      <c r="S351" s="22" t="str">
        <f t="shared" si="78"/>
        <v/>
      </c>
    </row>
    <row r="352" spans="2:19">
      <c r="B352" s="12">
        <f t="shared" si="79"/>
        <v>-78</v>
      </c>
      <c r="C352" s="7" t="str">
        <f t="shared" si="74"/>
        <v/>
      </c>
      <c r="D352" s="13" t="str">
        <f t="shared" si="75"/>
        <v/>
      </c>
      <c r="E352" s="8" t="str">
        <f t="shared" si="76"/>
        <v/>
      </c>
      <c r="F352" s="13" t="str">
        <f t="shared" si="68"/>
        <v/>
      </c>
      <c r="G352" s="8" t="str">
        <f t="shared" si="69"/>
        <v/>
      </c>
      <c r="H352" s="13" t="str">
        <f t="shared" si="80"/>
        <v/>
      </c>
      <c r="I352" s="8" t="str">
        <f t="shared" si="70"/>
        <v/>
      </c>
      <c r="J352" s="13" t="str">
        <f t="shared" si="71"/>
        <v/>
      </c>
      <c r="K352" s="8" t="str">
        <f t="shared" si="72"/>
        <v/>
      </c>
      <c r="M352" s="12">
        <f t="shared" si="84"/>
        <v>-78</v>
      </c>
      <c r="N352" s="7" t="str">
        <f t="shared" si="81"/>
        <v/>
      </c>
      <c r="O352" s="26" t="str">
        <f t="shared" si="73"/>
        <v/>
      </c>
      <c r="P352" s="8" t="str">
        <f t="shared" si="82"/>
        <v/>
      </c>
      <c r="Q352" s="8" t="str">
        <f t="shared" si="83"/>
        <v/>
      </c>
      <c r="R352" s="12">
        <f t="shared" si="77"/>
        <v>2</v>
      </c>
      <c r="S352" s="22" t="str">
        <f t="shared" si="78"/>
        <v/>
      </c>
    </row>
    <row r="353" spans="2:19">
      <c r="B353" s="12">
        <f t="shared" si="79"/>
        <v>-79</v>
      </c>
      <c r="C353" s="7" t="str">
        <f t="shared" si="74"/>
        <v/>
      </c>
      <c r="D353" s="13" t="str">
        <f t="shared" si="75"/>
        <v/>
      </c>
      <c r="E353" s="8" t="str">
        <f t="shared" si="76"/>
        <v/>
      </c>
      <c r="F353" s="13" t="str">
        <f t="shared" si="68"/>
        <v/>
      </c>
      <c r="G353" s="8" t="str">
        <f t="shared" si="69"/>
        <v/>
      </c>
      <c r="H353" s="13" t="str">
        <f t="shared" si="80"/>
        <v/>
      </c>
      <c r="I353" s="8" t="str">
        <f t="shared" si="70"/>
        <v/>
      </c>
      <c r="J353" s="13" t="str">
        <f t="shared" si="71"/>
        <v/>
      </c>
      <c r="K353" s="8" t="str">
        <f t="shared" si="72"/>
        <v/>
      </c>
      <c r="M353" s="12">
        <f t="shared" si="84"/>
        <v>-79</v>
      </c>
      <c r="N353" s="7" t="str">
        <f t="shared" si="81"/>
        <v/>
      </c>
      <c r="O353" s="26" t="str">
        <f t="shared" si="73"/>
        <v/>
      </c>
      <c r="P353" s="8" t="str">
        <f t="shared" si="82"/>
        <v/>
      </c>
      <c r="Q353" s="8" t="str">
        <f t="shared" si="83"/>
        <v/>
      </c>
      <c r="R353" s="12">
        <f t="shared" si="77"/>
        <v>2</v>
      </c>
      <c r="S353" s="22" t="str">
        <f t="shared" si="78"/>
        <v/>
      </c>
    </row>
    <row r="354" spans="2:19">
      <c r="B354" s="12">
        <f t="shared" si="79"/>
        <v>-80</v>
      </c>
      <c r="C354" s="7" t="str">
        <f t="shared" si="74"/>
        <v/>
      </c>
      <c r="D354" s="13" t="str">
        <f t="shared" si="75"/>
        <v/>
      </c>
      <c r="E354" s="8" t="str">
        <f t="shared" si="76"/>
        <v/>
      </c>
      <c r="F354" s="13" t="str">
        <f t="shared" si="68"/>
        <v/>
      </c>
      <c r="G354" s="8" t="str">
        <f t="shared" si="69"/>
        <v/>
      </c>
      <c r="H354" s="13" t="str">
        <f t="shared" si="80"/>
        <v/>
      </c>
      <c r="I354" s="8" t="str">
        <f t="shared" si="70"/>
        <v/>
      </c>
      <c r="J354" s="13" t="str">
        <f t="shared" si="71"/>
        <v/>
      </c>
      <c r="K354" s="8" t="str">
        <f t="shared" si="72"/>
        <v/>
      </c>
      <c r="M354" s="12">
        <f t="shared" si="84"/>
        <v>-80</v>
      </c>
      <c r="N354" s="7" t="str">
        <f t="shared" si="81"/>
        <v/>
      </c>
      <c r="O354" s="26" t="str">
        <f t="shared" si="73"/>
        <v/>
      </c>
      <c r="P354" s="8" t="str">
        <f t="shared" si="82"/>
        <v/>
      </c>
      <c r="Q354" s="8" t="str">
        <f t="shared" si="83"/>
        <v/>
      </c>
      <c r="R354" s="12">
        <f t="shared" si="77"/>
        <v>2</v>
      </c>
      <c r="S354" s="22" t="str">
        <f t="shared" si="78"/>
        <v/>
      </c>
    </row>
    <row r="355" spans="2:19">
      <c r="B355" s="12">
        <f t="shared" si="79"/>
        <v>-81</v>
      </c>
      <c r="C355" s="7" t="str">
        <f t="shared" si="74"/>
        <v/>
      </c>
      <c r="D355" s="13" t="str">
        <f t="shared" si="75"/>
        <v/>
      </c>
      <c r="E355" s="8" t="str">
        <f t="shared" si="76"/>
        <v/>
      </c>
      <c r="F355" s="13" t="str">
        <f t="shared" ref="F355:F394" si="85">IF(B355&gt;=0,H355+J355,"")</f>
        <v/>
      </c>
      <c r="G355" s="8" t="str">
        <f t="shared" ref="G355:G394" si="86">IF(B355&gt;=0,I355+K355+(SUM($I$21:$K$23)),"")</f>
        <v/>
      </c>
      <c r="H355" s="13" t="str">
        <f t="shared" si="80"/>
        <v/>
      </c>
      <c r="I355" s="8" t="str">
        <f t="shared" ref="I355:I394" si="87">IF(B355&gt;=0,H355*(1+$H$20)^$C355,"")</f>
        <v/>
      </c>
      <c r="J355" s="13" t="str">
        <f t="shared" ref="J355:J394" si="88">IF(B355&gt;=0,D355*$H$17,"")</f>
        <v/>
      </c>
      <c r="K355" s="8" t="str">
        <f t="shared" ref="K355:K394" si="89">IF(B355&gt;=0,J355*(1+$H$20)^$C355,"")</f>
        <v/>
      </c>
      <c r="M355" s="12">
        <f t="shared" si="84"/>
        <v>-81</v>
      </c>
      <c r="N355" s="7" t="str">
        <f t="shared" si="81"/>
        <v/>
      </c>
      <c r="O355" s="26" t="str">
        <f t="shared" ref="O355:O394" si="90">IF(M355&lt;0,"",IF(G355-$Q$12&gt;0,(G355-$Q$12)*((1+$Q$20)^N355),0))</f>
        <v/>
      </c>
      <c r="P355" s="8" t="str">
        <f t="shared" si="82"/>
        <v/>
      </c>
      <c r="Q355" s="8" t="str">
        <f t="shared" si="83"/>
        <v/>
      </c>
      <c r="R355" s="12">
        <f t="shared" si="77"/>
        <v>2</v>
      </c>
      <c r="S355" s="22" t="str">
        <f t="shared" si="78"/>
        <v/>
      </c>
    </row>
    <row r="356" spans="2:19">
      <c r="B356" s="12">
        <f t="shared" si="79"/>
        <v>-82</v>
      </c>
      <c r="C356" s="7" t="str">
        <f t="shared" ref="C356:C394" si="91">IF(B356&gt;=0,$H$18-B356,"")</f>
        <v/>
      </c>
      <c r="D356" s="13" t="str">
        <f t="shared" ref="D356:D394" si="92">IF(B356&gt;=0,D355-H355,"")</f>
        <v/>
      </c>
      <c r="E356" s="8" t="str">
        <f t="shared" ref="E356:E394" si="93">IF(B356&gt;=0,D356*(1+$H$20)^$C355,"")</f>
        <v/>
      </c>
      <c r="F356" s="13" t="str">
        <f t="shared" si="85"/>
        <v/>
      </c>
      <c r="G356" s="8" t="str">
        <f t="shared" si="86"/>
        <v/>
      </c>
      <c r="H356" s="13" t="str">
        <f t="shared" si="80"/>
        <v/>
      </c>
      <c r="I356" s="8" t="str">
        <f t="shared" si="87"/>
        <v/>
      </c>
      <c r="J356" s="13" t="str">
        <f t="shared" si="88"/>
        <v/>
      </c>
      <c r="K356" s="8" t="str">
        <f t="shared" si="89"/>
        <v/>
      </c>
      <c r="M356" s="12">
        <f t="shared" si="84"/>
        <v>-82</v>
      </c>
      <c r="N356" s="7" t="str">
        <f t="shared" si="81"/>
        <v/>
      </c>
      <c r="O356" s="26" t="str">
        <f t="shared" si="90"/>
        <v/>
      </c>
      <c r="P356" s="8" t="str">
        <f t="shared" si="82"/>
        <v/>
      </c>
      <c r="Q356" s="8" t="str">
        <f t="shared" si="83"/>
        <v/>
      </c>
      <c r="R356" s="12">
        <f t="shared" ref="R356:R394" si="94">IF(Q356=0,0,IF(Q357&gt;Q356,1,2))</f>
        <v>2</v>
      </c>
      <c r="S356" s="22" t="str">
        <f t="shared" ref="S356:S394" si="95">Q356</f>
        <v/>
      </c>
    </row>
    <row r="357" spans="2:19">
      <c r="B357" s="12">
        <f t="shared" ref="B357:B394" si="96">B356-1</f>
        <v>-83</v>
      </c>
      <c r="C357" s="7" t="str">
        <f t="shared" si="91"/>
        <v/>
      </c>
      <c r="D357" s="13" t="str">
        <f t="shared" si="92"/>
        <v/>
      </c>
      <c r="E357" s="8" t="str">
        <f t="shared" si="93"/>
        <v/>
      </c>
      <c r="F357" s="13" t="str">
        <f t="shared" si="85"/>
        <v/>
      </c>
      <c r="G357" s="8" t="str">
        <f t="shared" si="86"/>
        <v/>
      </c>
      <c r="H357" s="13" t="str">
        <f t="shared" ref="H357:H394" si="97">IF(B357&gt;=0,$H$19,"")</f>
        <v/>
      </c>
      <c r="I357" s="8" t="str">
        <f t="shared" si="87"/>
        <v/>
      </c>
      <c r="J357" s="13" t="str">
        <f t="shared" si="88"/>
        <v/>
      </c>
      <c r="K357" s="8" t="str">
        <f t="shared" si="89"/>
        <v/>
      </c>
      <c r="M357" s="12">
        <f t="shared" si="84"/>
        <v>-83</v>
      </c>
      <c r="N357" s="7" t="str">
        <f t="shared" ref="N357:N394" si="98">IF(M357&gt;=0,$Q$18-M357,"")</f>
        <v/>
      </c>
      <c r="O357" s="26" t="str">
        <f t="shared" si="90"/>
        <v/>
      </c>
      <c r="P357" s="8" t="str">
        <f t="shared" ref="P357:P394" si="99">IF(M357&lt;0,"",IF(O357&gt;0,(O357+Q356)*$Q$17,0))</f>
        <v/>
      </c>
      <c r="Q357" s="8" t="str">
        <f t="shared" ref="Q357:Q394" si="100">IF(M357&lt;0,"",IF(O357&gt;0,Q356+O357+P357,0))</f>
        <v/>
      </c>
      <c r="R357" s="12">
        <f t="shared" si="94"/>
        <v>2</v>
      </c>
      <c r="S357" s="22" t="str">
        <f t="shared" si="95"/>
        <v/>
      </c>
    </row>
    <row r="358" spans="2:19">
      <c r="B358" s="12">
        <f t="shared" si="96"/>
        <v>-84</v>
      </c>
      <c r="C358" s="7" t="str">
        <f t="shared" si="91"/>
        <v/>
      </c>
      <c r="D358" s="13" t="str">
        <f t="shared" si="92"/>
        <v/>
      </c>
      <c r="E358" s="8" t="str">
        <f t="shared" si="93"/>
        <v/>
      </c>
      <c r="F358" s="13" t="str">
        <f t="shared" si="85"/>
        <v/>
      </c>
      <c r="G358" s="8" t="str">
        <f t="shared" si="86"/>
        <v/>
      </c>
      <c r="H358" s="13" t="str">
        <f t="shared" si="97"/>
        <v/>
      </c>
      <c r="I358" s="8" t="str">
        <f t="shared" si="87"/>
        <v/>
      </c>
      <c r="J358" s="13" t="str">
        <f t="shared" si="88"/>
        <v/>
      </c>
      <c r="K358" s="8" t="str">
        <f t="shared" si="89"/>
        <v/>
      </c>
      <c r="M358" s="12">
        <f t="shared" ref="M358:M394" si="101">M357-1</f>
        <v>-84</v>
      </c>
      <c r="N358" s="7" t="str">
        <f t="shared" si="98"/>
        <v/>
      </c>
      <c r="O358" s="26" t="str">
        <f t="shared" si="90"/>
        <v/>
      </c>
      <c r="P358" s="8" t="str">
        <f t="shared" si="99"/>
        <v/>
      </c>
      <c r="Q358" s="8" t="str">
        <f t="shared" si="100"/>
        <v/>
      </c>
      <c r="R358" s="12">
        <f t="shared" si="94"/>
        <v>2</v>
      </c>
      <c r="S358" s="22" t="str">
        <f t="shared" si="95"/>
        <v/>
      </c>
    </row>
    <row r="359" spans="2:19">
      <c r="B359" s="12">
        <f t="shared" si="96"/>
        <v>-85</v>
      </c>
      <c r="C359" s="7" t="str">
        <f t="shared" si="91"/>
        <v/>
      </c>
      <c r="D359" s="13" t="str">
        <f t="shared" si="92"/>
        <v/>
      </c>
      <c r="E359" s="8" t="str">
        <f t="shared" si="93"/>
        <v/>
      </c>
      <c r="F359" s="13" t="str">
        <f t="shared" si="85"/>
        <v/>
      </c>
      <c r="G359" s="8" t="str">
        <f t="shared" si="86"/>
        <v/>
      </c>
      <c r="H359" s="13" t="str">
        <f t="shared" si="97"/>
        <v/>
      </c>
      <c r="I359" s="8" t="str">
        <f t="shared" si="87"/>
        <v/>
      </c>
      <c r="J359" s="13" t="str">
        <f t="shared" si="88"/>
        <v/>
      </c>
      <c r="K359" s="8" t="str">
        <f t="shared" si="89"/>
        <v/>
      </c>
      <c r="M359" s="12">
        <f t="shared" si="101"/>
        <v>-85</v>
      </c>
      <c r="N359" s="7" t="str">
        <f t="shared" si="98"/>
        <v/>
      </c>
      <c r="O359" s="26" t="str">
        <f t="shared" si="90"/>
        <v/>
      </c>
      <c r="P359" s="8" t="str">
        <f t="shared" si="99"/>
        <v/>
      </c>
      <c r="Q359" s="8" t="str">
        <f t="shared" si="100"/>
        <v/>
      </c>
      <c r="R359" s="12">
        <f t="shared" si="94"/>
        <v>2</v>
      </c>
      <c r="S359" s="22" t="str">
        <f t="shared" si="95"/>
        <v/>
      </c>
    </row>
    <row r="360" spans="2:19">
      <c r="B360" s="12">
        <f t="shared" si="96"/>
        <v>-86</v>
      </c>
      <c r="C360" s="7" t="str">
        <f t="shared" si="91"/>
        <v/>
      </c>
      <c r="D360" s="13" t="str">
        <f t="shared" si="92"/>
        <v/>
      </c>
      <c r="E360" s="8" t="str">
        <f t="shared" si="93"/>
        <v/>
      </c>
      <c r="F360" s="13" t="str">
        <f t="shared" si="85"/>
        <v/>
      </c>
      <c r="G360" s="8" t="str">
        <f t="shared" si="86"/>
        <v/>
      </c>
      <c r="H360" s="13" t="str">
        <f t="shared" si="97"/>
        <v/>
      </c>
      <c r="I360" s="8" t="str">
        <f t="shared" si="87"/>
        <v/>
      </c>
      <c r="J360" s="13" t="str">
        <f t="shared" si="88"/>
        <v/>
      </c>
      <c r="K360" s="8" t="str">
        <f t="shared" si="89"/>
        <v/>
      </c>
      <c r="M360" s="12">
        <f t="shared" si="101"/>
        <v>-86</v>
      </c>
      <c r="N360" s="7" t="str">
        <f t="shared" si="98"/>
        <v/>
      </c>
      <c r="O360" s="26" t="str">
        <f t="shared" si="90"/>
        <v/>
      </c>
      <c r="P360" s="8" t="str">
        <f t="shared" si="99"/>
        <v/>
      </c>
      <c r="Q360" s="8" t="str">
        <f t="shared" si="100"/>
        <v/>
      </c>
      <c r="R360" s="12">
        <f t="shared" si="94"/>
        <v>2</v>
      </c>
      <c r="S360" s="22" t="str">
        <f t="shared" si="95"/>
        <v/>
      </c>
    </row>
    <row r="361" spans="2:19">
      <c r="B361" s="12">
        <f t="shared" si="96"/>
        <v>-87</v>
      </c>
      <c r="C361" s="7" t="str">
        <f t="shared" si="91"/>
        <v/>
      </c>
      <c r="D361" s="13" t="str">
        <f t="shared" si="92"/>
        <v/>
      </c>
      <c r="E361" s="8" t="str">
        <f t="shared" si="93"/>
        <v/>
      </c>
      <c r="F361" s="13" t="str">
        <f t="shared" si="85"/>
        <v/>
      </c>
      <c r="G361" s="8" t="str">
        <f t="shared" si="86"/>
        <v/>
      </c>
      <c r="H361" s="13" t="str">
        <f t="shared" si="97"/>
        <v/>
      </c>
      <c r="I361" s="8" t="str">
        <f t="shared" si="87"/>
        <v/>
      </c>
      <c r="J361" s="13" t="str">
        <f t="shared" si="88"/>
        <v/>
      </c>
      <c r="K361" s="8" t="str">
        <f t="shared" si="89"/>
        <v/>
      </c>
      <c r="M361" s="12">
        <f t="shared" si="101"/>
        <v>-87</v>
      </c>
      <c r="N361" s="7" t="str">
        <f t="shared" si="98"/>
        <v/>
      </c>
      <c r="O361" s="26" t="str">
        <f t="shared" si="90"/>
        <v/>
      </c>
      <c r="P361" s="8" t="str">
        <f t="shared" si="99"/>
        <v/>
      </c>
      <c r="Q361" s="8" t="str">
        <f t="shared" si="100"/>
        <v/>
      </c>
      <c r="R361" s="12">
        <f t="shared" si="94"/>
        <v>2</v>
      </c>
      <c r="S361" s="22" t="str">
        <f t="shared" si="95"/>
        <v/>
      </c>
    </row>
    <row r="362" spans="2:19">
      <c r="B362" s="12">
        <f t="shared" si="96"/>
        <v>-88</v>
      </c>
      <c r="C362" s="7" t="str">
        <f t="shared" si="91"/>
        <v/>
      </c>
      <c r="D362" s="13" t="str">
        <f t="shared" si="92"/>
        <v/>
      </c>
      <c r="E362" s="8" t="str">
        <f t="shared" si="93"/>
        <v/>
      </c>
      <c r="F362" s="13" t="str">
        <f t="shared" si="85"/>
        <v/>
      </c>
      <c r="G362" s="8" t="str">
        <f t="shared" si="86"/>
        <v/>
      </c>
      <c r="H362" s="13" t="str">
        <f t="shared" si="97"/>
        <v/>
      </c>
      <c r="I362" s="8" t="str">
        <f t="shared" si="87"/>
        <v/>
      </c>
      <c r="J362" s="13" t="str">
        <f t="shared" si="88"/>
        <v/>
      </c>
      <c r="K362" s="8" t="str">
        <f t="shared" si="89"/>
        <v/>
      </c>
      <c r="M362" s="12">
        <f t="shared" si="101"/>
        <v>-88</v>
      </c>
      <c r="N362" s="7" t="str">
        <f t="shared" si="98"/>
        <v/>
      </c>
      <c r="O362" s="26" t="str">
        <f t="shared" si="90"/>
        <v/>
      </c>
      <c r="P362" s="8" t="str">
        <f t="shared" si="99"/>
        <v/>
      </c>
      <c r="Q362" s="8" t="str">
        <f t="shared" si="100"/>
        <v/>
      </c>
      <c r="R362" s="12">
        <f t="shared" si="94"/>
        <v>2</v>
      </c>
      <c r="S362" s="22" t="str">
        <f t="shared" si="95"/>
        <v/>
      </c>
    </row>
    <row r="363" spans="2:19">
      <c r="B363" s="12">
        <f t="shared" si="96"/>
        <v>-89</v>
      </c>
      <c r="C363" s="7" t="str">
        <f t="shared" si="91"/>
        <v/>
      </c>
      <c r="D363" s="13" t="str">
        <f t="shared" si="92"/>
        <v/>
      </c>
      <c r="E363" s="8" t="str">
        <f t="shared" si="93"/>
        <v/>
      </c>
      <c r="F363" s="13" t="str">
        <f t="shared" si="85"/>
        <v/>
      </c>
      <c r="G363" s="8" t="str">
        <f t="shared" si="86"/>
        <v/>
      </c>
      <c r="H363" s="13" t="str">
        <f t="shared" si="97"/>
        <v/>
      </c>
      <c r="I363" s="8" t="str">
        <f t="shared" si="87"/>
        <v/>
      </c>
      <c r="J363" s="13" t="str">
        <f t="shared" si="88"/>
        <v/>
      </c>
      <c r="K363" s="8" t="str">
        <f t="shared" si="89"/>
        <v/>
      </c>
      <c r="M363" s="12">
        <f t="shared" si="101"/>
        <v>-89</v>
      </c>
      <c r="N363" s="7" t="str">
        <f t="shared" si="98"/>
        <v/>
      </c>
      <c r="O363" s="26" t="str">
        <f t="shared" si="90"/>
        <v/>
      </c>
      <c r="P363" s="8" t="str">
        <f t="shared" si="99"/>
        <v/>
      </c>
      <c r="Q363" s="8" t="str">
        <f t="shared" si="100"/>
        <v/>
      </c>
      <c r="R363" s="12">
        <f t="shared" si="94"/>
        <v>2</v>
      </c>
      <c r="S363" s="22" t="str">
        <f t="shared" si="95"/>
        <v/>
      </c>
    </row>
    <row r="364" spans="2:19">
      <c r="B364" s="12">
        <f t="shared" si="96"/>
        <v>-90</v>
      </c>
      <c r="C364" s="7" t="str">
        <f t="shared" si="91"/>
        <v/>
      </c>
      <c r="D364" s="13" t="str">
        <f t="shared" si="92"/>
        <v/>
      </c>
      <c r="E364" s="8" t="str">
        <f t="shared" si="93"/>
        <v/>
      </c>
      <c r="F364" s="13" t="str">
        <f t="shared" si="85"/>
        <v/>
      </c>
      <c r="G364" s="8" t="str">
        <f t="shared" si="86"/>
        <v/>
      </c>
      <c r="H364" s="13" t="str">
        <f t="shared" si="97"/>
        <v/>
      </c>
      <c r="I364" s="8" t="str">
        <f t="shared" si="87"/>
        <v/>
      </c>
      <c r="J364" s="13" t="str">
        <f t="shared" si="88"/>
        <v/>
      </c>
      <c r="K364" s="8" t="str">
        <f t="shared" si="89"/>
        <v/>
      </c>
      <c r="M364" s="12">
        <f t="shared" si="101"/>
        <v>-90</v>
      </c>
      <c r="N364" s="7" t="str">
        <f t="shared" si="98"/>
        <v/>
      </c>
      <c r="O364" s="26" t="str">
        <f t="shared" si="90"/>
        <v/>
      </c>
      <c r="P364" s="8" t="str">
        <f t="shared" si="99"/>
        <v/>
      </c>
      <c r="Q364" s="8" t="str">
        <f t="shared" si="100"/>
        <v/>
      </c>
      <c r="R364" s="12">
        <f t="shared" si="94"/>
        <v>2</v>
      </c>
      <c r="S364" s="22" t="str">
        <f t="shared" si="95"/>
        <v/>
      </c>
    </row>
    <row r="365" spans="2:19">
      <c r="B365" s="12">
        <f t="shared" si="96"/>
        <v>-91</v>
      </c>
      <c r="C365" s="7" t="str">
        <f t="shared" si="91"/>
        <v/>
      </c>
      <c r="D365" s="13" t="str">
        <f t="shared" si="92"/>
        <v/>
      </c>
      <c r="E365" s="8" t="str">
        <f t="shared" si="93"/>
        <v/>
      </c>
      <c r="F365" s="13" t="str">
        <f t="shared" si="85"/>
        <v/>
      </c>
      <c r="G365" s="8" t="str">
        <f t="shared" si="86"/>
        <v/>
      </c>
      <c r="H365" s="13" t="str">
        <f t="shared" si="97"/>
        <v/>
      </c>
      <c r="I365" s="8" t="str">
        <f t="shared" si="87"/>
        <v/>
      </c>
      <c r="J365" s="13" t="str">
        <f t="shared" si="88"/>
        <v/>
      </c>
      <c r="K365" s="8" t="str">
        <f t="shared" si="89"/>
        <v/>
      </c>
      <c r="M365" s="12">
        <f t="shared" si="101"/>
        <v>-91</v>
      </c>
      <c r="N365" s="7" t="str">
        <f t="shared" si="98"/>
        <v/>
      </c>
      <c r="O365" s="26" t="str">
        <f t="shared" si="90"/>
        <v/>
      </c>
      <c r="P365" s="8" t="str">
        <f t="shared" si="99"/>
        <v/>
      </c>
      <c r="Q365" s="8" t="str">
        <f t="shared" si="100"/>
        <v/>
      </c>
      <c r="R365" s="12">
        <f t="shared" si="94"/>
        <v>2</v>
      </c>
      <c r="S365" s="22" t="str">
        <f t="shared" si="95"/>
        <v/>
      </c>
    </row>
    <row r="366" spans="2:19">
      <c r="B366" s="12">
        <f t="shared" si="96"/>
        <v>-92</v>
      </c>
      <c r="C366" s="7" t="str">
        <f t="shared" si="91"/>
        <v/>
      </c>
      <c r="D366" s="13" t="str">
        <f t="shared" si="92"/>
        <v/>
      </c>
      <c r="E366" s="8" t="str">
        <f t="shared" si="93"/>
        <v/>
      </c>
      <c r="F366" s="13" t="str">
        <f t="shared" si="85"/>
        <v/>
      </c>
      <c r="G366" s="8" t="str">
        <f t="shared" si="86"/>
        <v/>
      </c>
      <c r="H366" s="13" t="str">
        <f t="shared" si="97"/>
        <v/>
      </c>
      <c r="I366" s="8" t="str">
        <f t="shared" si="87"/>
        <v/>
      </c>
      <c r="J366" s="13" t="str">
        <f t="shared" si="88"/>
        <v/>
      </c>
      <c r="K366" s="8" t="str">
        <f t="shared" si="89"/>
        <v/>
      </c>
      <c r="M366" s="12">
        <f t="shared" si="101"/>
        <v>-92</v>
      </c>
      <c r="N366" s="7" t="str">
        <f t="shared" si="98"/>
        <v/>
      </c>
      <c r="O366" s="26" t="str">
        <f t="shared" si="90"/>
        <v/>
      </c>
      <c r="P366" s="8" t="str">
        <f t="shared" si="99"/>
        <v/>
      </c>
      <c r="Q366" s="8" t="str">
        <f t="shared" si="100"/>
        <v/>
      </c>
      <c r="R366" s="12">
        <f t="shared" si="94"/>
        <v>2</v>
      </c>
      <c r="S366" s="22" t="str">
        <f t="shared" si="95"/>
        <v/>
      </c>
    </row>
    <row r="367" spans="2:19">
      <c r="B367" s="12">
        <f t="shared" si="96"/>
        <v>-93</v>
      </c>
      <c r="C367" s="7" t="str">
        <f t="shared" si="91"/>
        <v/>
      </c>
      <c r="D367" s="13" t="str">
        <f t="shared" si="92"/>
        <v/>
      </c>
      <c r="E367" s="8" t="str">
        <f t="shared" si="93"/>
        <v/>
      </c>
      <c r="F367" s="13" t="str">
        <f t="shared" si="85"/>
        <v/>
      </c>
      <c r="G367" s="8" t="str">
        <f t="shared" si="86"/>
        <v/>
      </c>
      <c r="H367" s="13" t="str">
        <f t="shared" si="97"/>
        <v/>
      </c>
      <c r="I367" s="8" t="str">
        <f t="shared" si="87"/>
        <v/>
      </c>
      <c r="J367" s="13" t="str">
        <f t="shared" si="88"/>
        <v/>
      </c>
      <c r="K367" s="8" t="str">
        <f t="shared" si="89"/>
        <v/>
      </c>
      <c r="M367" s="12">
        <f t="shared" si="101"/>
        <v>-93</v>
      </c>
      <c r="N367" s="7" t="str">
        <f t="shared" si="98"/>
        <v/>
      </c>
      <c r="O367" s="26" t="str">
        <f t="shared" si="90"/>
        <v/>
      </c>
      <c r="P367" s="8" t="str">
        <f t="shared" si="99"/>
        <v/>
      </c>
      <c r="Q367" s="8" t="str">
        <f t="shared" si="100"/>
        <v/>
      </c>
      <c r="R367" s="12">
        <f t="shared" si="94"/>
        <v>2</v>
      </c>
      <c r="S367" s="22" t="str">
        <f t="shared" si="95"/>
        <v/>
      </c>
    </row>
    <row r="368" spans="2:19">
      <c r="B368" s="12">
        <f t="shared" si="96"/>
        <v>-94</v>
      </c>
      <c r="C368" s="7" t="str">
        <f t="shared" si="91"/>
        <v/>
      </c>
      <c r="D368" s="13" t="str">
        <f t="shared" si="92"/>
        <v/>
      </c>
      <c r="E368" s="8" t="str">
        <f t="shared" si="93"/>
        <v/>
      </c>
      <c r="F368" s="13" t="str">
        <f t="shared" si="85"/>
        <v/>
      </c>
      <c r="G368" s="8" t="str">
        <f t="shared" si="86"/>
        <v/>
      </c>
      <c r="H368" s="13" t="str">
        <f t="shared" si="97"/>
        <v/>
      </c>
      <c r="I368" s="8" t="str">
        <f t="shared" si="87"/>
        <v/>
      </c>
      <c r="J368" s="13" t="str">
        <f t="shared" si="88"/>
        <v/>
      </c>
      <c r="K368" s="8" t="str">
        <f t="shared" si="89"/>
        <v/>
      </c>
      <c r="M368" s="12">
        <f t="shared" si="101"/>
        <v>-94</v>
      </c>
      <c r="N368" s="7" t="str">
        <f t="shared" si="98"/>
        <v/>
      </c>
      <c r="O368" s="26" t="str">
        <f t="shared" si="90"/>
        <v/>
      </c>
      <c r="P368" s="8" t="str">
        <f t="shared" si="99"/>
        <v/>
      </c>
      <c r="Q368" s="8" t="str">
        <f t="shared" si="100"/>
        <v/>
      </c>
      <c r="R368" s="12">
        <f t="shared" si="94"/>
        <v>2</v>
      </c>
      <c r="S368" s="22" t="str">
        <f t="shared" si="95"/>
        <v/>
      </c>
    </row>
    <row r="369" spans="2:19">
      <c r="B369" s="12">
        <f t="shared" si="96"/>
        <v>-95</v>
      </c>
      <c r="C369" s="7" t="str">
        <f t="shared" si="91"/>
        <v/>
      </c>
      <c r="D369" s="13" t="str">
        <f t="shared" si="92"/>
        <v/>
      </c>
      <c r="E369" s="8" t="str">
        <f t="shared" si="93"/>
        <v/>
      </c>
      <c r="F369" s="13" t="str">
        <f t="shared" si="85"/>
        <v/>
      </c>
      <c r="G369" s="8" t="str">
        <f t="shared" si="86"/>
        <v/>
      </c>
      <c r="H369" s="13" t="str">
        <f t="shared" si="97"/>
        <v/>
      </c>
      <c r="I369" s="8" t="str">
        <f t="shared" si="87"/>
        <v/>
      </c>
      <c r="J369" s="13" t="str">
        <f t="shared" si="88"/>
        <v/>
      </c>
      <c r="K369" s="8" t="str">
        <f t="shared" si="89"/>
        <v/>
      </c>
      <c r="M369" s="12">
        <f t="shared" si="101"/>
        <v>-95</v>
      </c>
      <c r="N369" s="7" t="str">
        <f t="shared" si="98"/>
        <v/>
      </c>
      <c r="O369" s="26" t="str">
        <f t="shared" si="90"/>
        <v/>
      </c>
      <c r="P369" s="8" t="str">
        <f t="shared" si="99"/>
        <v/>
      </c>
      <c r="Q369" s="8" t="str">
        <f t="shared" si="100"/>
        <v/>
      </c>
      <c r="R369" s="12">
        <f t="shared" si="94"/>
        <v>2</v>
      </c>
      <c r="S369" s="22" t="str">
        <f t="shared" si="95"/>
        <v/>
      </c>
    </row>
    <row r="370" spans="2:19">
      <c r="B370" s="12">
        <f t="shared" si="96"/>
        <v>-96</v>
      </c>
      <c r="C370" s="7" t="str">
        <f t="shared" si="91"/>
        <v/>
      </c>
      <c r="D370" s="13" t="str">
        <f t="shared" si="92"/>
        <v/>
      </c>
      <c r="E370" s="8" t="str">
        <f t="shared" si="93"/>
        <v/>
      </c>
      <c r="F370" s="13" t="str">
        <f t="shared" si="85"/>
        <v/>
      </c>
      <c r="G370" s="8" t="str">
        <f t="shared" si="86"/>
        <v/>
      </c>
      <c r="H370" s="13" t="str">
        <f t="shared" si="97"/>
        <v/>
      </c>
      <c r="I370" s="8" t="str">
        <f t="shared" si="87"/>
        <v/>
      </c>
      <c r="J370" s="13" t="str">
        <f t="shared" si="88"/>
        <v/>
      </c>
      <c r="K370" s="8" t="str">
        <f t="shared" si="89"/>
        <v/>
      </c>
      <c r="M370" s="12">
        <f t="shared" si="101"/>
        <v>-96</v>
      </c>
      <c r="N370" s="7" t="str">
        <f t="shared" si="98"/>
        <v/>
      </c>
      <c r="O370" s="26" t="str">
        <f t="shared" si="90"/>
        <v/>
      </c>
      <c r="P370" s="8" t="str">
        <f t="shared" si="99"/>
        <v/>
      </c>
      <c r="Q370" s="8" t="str">
        <f t="shared" si="100"/>
        <v/>
      </c>
      <c r="R370" s="12">
        <f t="shared" si="94"/>
        <v>2</v>
      </c>
      <c r="S370" s="22" t="str">
        <f t="shared" si="95"/>
        <v/>
      </c>
    </row>
    <row r="371" spans="2:19">
      <c r="B371" s="12">
        <f t="shared" si="96"/>
        <v>-97</v>
      </c>
      <c r="C371" s="7" t="str">
        <f t="shared" si="91"/>
        <v/>
      </c>
      <c r="D371" s="13" t="str">
        <f t="shared" si="92"/>
        <v/>
      </c>
      <c r="E371" s="8" t="str">
        <f t="shared" si="93"/>
        <v/>
      </c>
      <c r="F371" s="13" t="str">
        <f t="shared" si="85"/>
        <v/>
      </c>
      <c r="G371" s="8" t="str">
        <f t="shared" si="86"/>
        <v/>
      </c>
      <c r="H371" s="13" t="str">
        <f t="shared" si="97"/>
        <v/>
      </c>
      <c r="I371" s="8" t="str">
        <f t="shared" si="87"/>
        <v/>
      </c>
      <c r="J371" s="13" t="str">
        <f t="shared" si="88"/>
        <v/>
      </c>
      <c r="K371" s="8" t="str">
        <f t="shared" si="89"/>
        <v/>
      </c>
      <c r="M371" s="12">
        <f t="shared" si="101"/>
        <v>-97</v>
      </c>
      <c r="N371" s="7" t="str">
        <f t="shared" si="98"/>
        <v/>
      </c>
      <c r="O371" s="26" t="str">
        <f t="shared" si="90"/>
        <v/>
      </c>
      <c r="P371" s="8" t="str">
        <f t="shared" si="99"/>
        <v/>
      </c>
      <c r="Q371" s="8" t="str">
        <f t="shared" si="100"/>
        <v/>
      </c>
      <c r="R371" s="12">
        <f t="shared" si="94"/>
        <v>2</v>
      </c>
      <c r="S371" s="22" t="str">
        <f t="shared" si="95"/>
        <v/>
      </c>
    </row>
    <row r="372" spans="2:19">
      <c r="B372" s="12">
        <f t="shared" si="96"/>
        <v>-98</v>
      </c>
      <c r="C372" s="7" t="str">
        <f t="shared" si="91"/>
        <v/>
      </c>
      <c r="D372" s="13" t="str">
        <f t="shared" si="92"/>
        <v/>
      </c>
      <c r="E372" s="8" t="str">
        <f t="shared" si="93"/>
        <v/>
      </c>
      <c r="F372" s="13" t="str">
        <f t="shared" si="85"/>
        <v/>
      </c>
      <c r="G372" s="8" t="str">
        <f t="shared" si="86"/>
        <v/>
      </c>
      <c r="H372" s="13" t="str">
        <f t="shared" si="97"/>
        <v/>
      </c>
      <c r="I372" s="8" t="str">
        <f t="shared" si="87"/>
        <v/>
      </c>
      <c r="J372" s="13" t="str">
        <f t="shared" si="88"/>
        <v/>
      </c>
      <c r="K372" s="8" t="str">
        <f t="shared" si="89"/>
        <v/>
      </c>
      <c r="M372" s="12">
        <f t="shared" si="101"/>
        <v>-98</v>
      </c>
      <c r="N372" s="7" t="str">
        <f t="shared" si="98"/>
        <v/>
      </c>
      <c r="O372" s="26" t="str">
        <f t="shared" si="90"/>
        <v/>
      </c>
      <c r="P372" s="8" t="str">
        <f t="shared" si="99"/>
        <v/>
      </c>
      <c r="Q372" s="8" t="str">
        <f t="shared" si="100"/>
        <v/>
      </c>
      <c r="R372" s="12">
        <f t="shared" si="94"/>
        <v>2</v>
      </c>
      <c r="S372" s="22" t="str">
        <f t="shared" si="95"/>
        <v/>
      </c>
    </row>
    <row r="373" spans="2:19">
      <c r="B373" s="12">
        <f t="shared" si="96"/>
        <v>-99</v>
      </c>
      <c r="C373" s="7" t="str">
        <f t="shared" si="91"/>
        <v/>
      </c>
      <c r="D373" s="13" t="str">
        <f t="shared" si="92"/>
        <v/>
      </c>
      <c r="E373" s="8" t="str">
        <f t="shared" si="93"/>
        <v/>
      </c>
      <c r="F373" s="13" t="str">
        <f t="shared" si="85"/>
        <v/>
      </c>
      <c r="G373" s="8" t="str">
        <f t="shared" si="86"/>
        <v/>
      </c>
      <c r="H373" s="13" t="str">
        <f t="shared" si="97"/>
        <v/>
      </c>
      <c r="I373" s="8" t="str">
        <f t="shared" si="87"/>
        <v/>
      </c>
      <c r="J373" s="13" t="str">
        <f t="shared" si="88"/>
        <v/>
      </c>
      <c r="K373" s="8" t="str">
        <f t="shared" si="89"/>
        <v/>
      </c>
      <c r="M373" s="12">
        <f t="shared" si="101"/>
        <v>-99</v>
      </c>
      <c r="N373" s="7" t="str">
        <f t="shared" si="98"/>
        <v/>
      </c>
      <c r="O373" s="26" t="str">
        <f t="shared" si="90"/>
        <v/>
      </c>
      <c r="P373" s="8" t="str">
        <f t="shared" si="99"/>
        <v/>
      </c>
      <c r="Q373" s="8" t="str">
        <f t="shared" si="100"/>
        <v/>
      </c>
      <c r="R373" s="12">
        <f t="shared" si="94"/>
        <v>2</v>
      </c>
      <c r="S373" s="22" t="str">
        <f t="shared" si="95"/>
        <v/>
      </c>
    </row>
    <row r="374" spans="2:19">
      <c r="B374" s="12">
        <f t="shared" si="96"/>
        <v>-100</v>
      </c>
      <c r="C374" s="7" t="str">
        <f t="shared" si="91"/>
        <v/>
      </c>
      <c r="D374" s="13" t="str">
        <f t="shared" si="92"/>
        <v/>
      </c>
      <c r="E374" s="8" t="str">
        <f t="shared" si="93"/>
        <v/>
      </c>
      <c r="F374" s="13" t="str">
        <f t="shared" si="85"/>
        <v/>
      </c>
      <c r="G374" s="8" t="str">
        <f t="shared" si="86"/>
        <v/>
      </c>
      <c r="H374" s="13" t="str">
        <f t="shared" si="97"/>
        <v/>
      </c>
      <c r="I374" s="8" t="str">
        <f t="shared" si="87"/>
        <v/>
      </c>
      <c r="J374" s="13" t="str">
        <f t="shared" si="88"/>
        <v/>
      </c>
      <c r="K374" s="8" t="str">
        <f t="shared" si="89"/>
        <v/>
      </c>
      <c r="M374" s="12">
        <f t="shared" si="101"/>
        <v>-100</v>
      </c>
      <c r="N374" s="7" t="str">
        <f t="shared" si="98"/>
        <v/>
      </c>
      <c r="O374" s="26" t="str">
        <f t="shared" si="90"/>
        <v/>
      </c>
      <c r="P374" s="8" t="str">
        <f t="shared" si="99"/>
        <v/>
      </c>
      <c r="Q374" s="8" t="str">
        <f t="shared" si="100"/>
        <v/>
      </c>
      <c r="R374" s="12">
        <f t="shared" si="94"/>
        <v>2</v>
      </c>
      <c r="S374" s="22" t="str">
        <f t="shared" si="95"/>
        <v/>
      </c>
    </row>
    <row r="375" spans="2:19">
      <c r="B375" s="12">
        <f t="shared" si="96"/>
        <v>-101</v>
      </c>
      <c r="C375" s="7" t="str">
        <f t="shared" si="91"/>
        <v/>
      </c>
      <c r="D375" s="13" t="str">
        <f t="shared" si="92"/>
        <v/>
      </c>
      <c r="E375" s="8" t="str">
        <f t="shared" si="93"/>
        <v/>
      </c>
      <c r="F375" s="13" t="str">
        <f t="shared" si="85"/>
        <v/>
      </c>
      <c r="G375" s="8" t="str">
        <f t="shared" si="86"/>
        <v/>
      </c>
      <c r="H375" s="13" t="str">
        <f t="shared" si="97"/>
        <v/>
      </c>
      <c r="I375" s="8" t="str">
        <f t="shared" si="87"/>
        <v/>
      </c>
      <c r="J375" s="13" t="str">
        <f t="shared" si="88"/>
        <v/>
      </c>
      <c r="K375" s="8" t="str">
        <f t="shared" si="89"/>
        <v/>
      </c>
      <c r="M375" s="12">
        <f t="shared" si="101"/>
        <v>-101</v>
      </c>
      <c r="N375" s="7" t="str">
        <f t="shared" si="98"/>
        <v/>
      </c>
      <c r="O375" s="26" t="str">
        <f t="shared" si="90"/>
        <v/>
      </c>
      <c r="P375" s="8" t="str">
        <f t="shared" si="99"/>
        <v/>
      </c>
      <c r="Q375" s="8" t="str">
        <f t="shared" si="100"/>
        <v/>
      </c>
      <c r="R375" s="12">
        <f t="shared" si="94"/>
        <v>2</v>
      </c>
      <c r="S375" s="22" t="str">
        <f t="shared" si="95"/>
        <v/>
      </c>
    </row>
    <row r="376" spans="2:19">
      <c r="B376" s="12">
        <f t="shared" si="96"/>
        <v>-102</v>
      </c>
      <c r="C376" s="7" t="str">
        <f t="shared" si="91"/>
        <v/>
      </c>
      <c r="D376" s="13" t="str">
        <f t="shared" si="92"/>
        <v/>
      </c>
      <c r="E376" s="8" t="str">
        <f t="shared" si="93"/>
        <v/>
      </c>
      <c r="F376" s="13" t="str">
        <f t="shared" si="85"/>
        <v/>
      </c>
      <c r="G376" s="8" t="str">
        <f t="shared" si="86"/>
        <v/>
      </c>
      <c r="H376" s="13" t="str">
        <f t="shared" si="97"/>
        <v/>
      </c>
      <c r="I376" s="8" t="str">
        <f t="shared" si="87"/>
        <v/>
      </c>
      <c r="J376" s="13" t="str">
        <f t="shared" si="88"/>
        <v/>
      </c>
      <c r="K376" s="8" t="str">
        <f t="shared" si="89"/>
        <v/>
      </c>
      <c r="M376" s="12">
        <f t="shared" si="101"/>
        <v>-102</v>
      </c>
      <c r="N376" s="7" t="str">
        <f t="shared" si="98"/>
        <v/>
      </c>
      <c r="O376" s="26" t="str">
        <f t="shared" si="90"/>
        <v/>
      </c>
      <c r="P376" s="8" t="str">
        <f t="shared" si="99"/>
        <v/>
      </c>
      <c r="Q376" s="8" t="str">
        <f t="shared" si="100"/>
        <v/>
      </c>
      <c r="R376" s="12">
        <f t="shared" si="94"/>
        <v>2</v>
      </c>
      <c r="S376" s="22" t="str">
        <f t="shared" si="95"/>
        <v/>
      </c>
    </row>
    <row r="377" spans="2:19">
      <c r="B377" s="12">
        <f t="shared" si="96"/>
        <v>-103</v>
      </c>
      <c r="C377" s="7" t="str">
        <f t="shared" si="91"/>
        <v/>
      </c>
      <c r="D377" s="13" t="str">
        <f t="shared" si="92"/>
        <v/>
      </c>
      <c r="E377" s="8" t="str">
        <f t="shared" si="93"/>
        <v/>
      </c>
      <c r="F377" s="13" t="str">
        <f t="shared" si="85"/>
        <v/>
      </c>
      <c r="G377" s="8" t="str">
        <f t="shared" si="86"/>
        <v/>
      </c>
      <c r="H377" s="13" t="str">
        <f t="shared" si="97"/>
        <v/>
      </c>
      <c r="I377" s="8" t="str">
        <f t="shared" si="87"/>
        <v/>
      </c>
      <c r="J377" s="13" t="str">
        <f t="shared" si="88"/>
        <v/>
      </c>
      <c r="K377" s="8" t="str">
        <f t="shared" si="89"/>
        <v/>
      </c>
      <c r="M377" s="12">
        <f t="shared" si="101"/>
        <v>-103</v>
      </c>
      <c r="N377" s="7" t="str">
        <f t="shared" si="98"/>
        <v/>
      </c>
      <c r="O377" s="26" t="str">
        <f t="shared" si="90"/>
        <v/>
      </c>
      <c r="P377" s="8" t="str">
        <f t="shared" si="99"/>
        <v/>
      </c>
      <c r="Q377" s="8" t="str">
        <f t="shared" si="100"/>
        <v/>
      </c>
      <c r="R377" s="12">
        <f t="shared" si="94"/>
        <v>2</v>
      </c>
      <c r="S377" s="22" t="str">
        <f t="shared" si="95"/>
        <v/>
      </c>
    </row>
    <row r="378" spans="2:19">
      <c r="B378" s="12">
        <f t="shared" si="96"/>
        <v>-104</v>
      </c>
      <c r="C378" s="7" t="str">
        <f t="shared" si="91"/>
        <v/>
      </c>
      <c r="D378" s="13" t="str">
        <f t="shared" si="92"/>
        <v/>
      </c>
      <c r="E378" s="8" t="str">
        <f t="shared" si="93"/>
        <v/>
      </c>
      <c r="F378" s="13" t="str">
        <f t="shared" si="85"/>
        <v/>
      </c>
      <c r="G378" s="8" t="str">
        <f t="shared" si="86"/>
        <v/>
      </c>
      <c r="H378" s="13" t="str">
        <f t="shared" si="97"/>
        <v/>
      </c>
      <c r="I378" s="8" t="str">
        <f t="shared" si="87"/>
        <v/>
      </c>
      <c r="J378" s="13" t="str">
        <f t="shared" si="88"/>
        <v/>
      </c>
      <c r="K378" s="8" t="str">
        <f t="shared" si="89"/>
        <v/>
      </c>
      <c r="M378" s="12">
        <f t="shared" si="101"/>
        <v>-104</v>
      </c>
      <c r="N378" s="7" t="str">
        <f t="shared" si="98"/>
        <v/>
      </c>
      <c r="O378" s="26" t="str">
        <f t="shared" si="90"/>
        <v/>
      </c>
      <c r="P378" s="8" t="str">
        <f t="shared" si="99"/>
        <v/>
      </c>
      <c r="Q378" s="8" t="str">
        <f t="shared" si="100"/>
        <v/>
      </c>
      <c r="R378" s="12">
        <f t="shared" si="94"/>
        <v>2</v>
      </c>
      <c r="S378" s="22" t="str">
        <f t="shared" si="95"/>
        <v/>
      </c>
    </row>
    <row r="379" spans="2:19">
      <c r="B379" s="12">
        <f t="shared" si="96"/>
        <v>-105</v>
      </c>
      <c r="C379" s="7" t="str">
        <f t="shared" si="91"/>
        <v/>
      </c>
      <c r="D379" s="13" t="str">
        <f t="shared" si="92"/>
        <v/>
      </c>
      <c r="E379" s="8" t="str">
        <f t="shared" si="93"/>
        <v/>
      </c>
      <c r="F379" s="13" t="str">
        <f t="shared" si="85"/>
        <v/>
      </c>
      <c r="G379" s="8" t="str">
        <f t="shared" si="86"/>
        <v/>
      </c>
      <c r="H379" s="13" t="str">
        <f t="shared" si="97"/>
        <v/>
      </c>
      <c r="I379" s="8" t="str">
        <f t="shared" si="87"/>
        <v/>
      </c>
      <c r="J379" s="13" t="str">
        <f t="shared" si="88"/>
        <v/>
      </c>
      <c r="K379" s="8" t="str">
        <f t="shared" si="89"/>
        <v/>
      </c>
      <c r="M379" s="12">
        <f t="shared" si="101"/>
        <v>-105</v>
      </c>
      <c r="N379" s="7" t="str">
        <f t="shared" si="98"/>
        <v/>
      </c>
      <c r="O379" s="26" t="str">
        <f t="shared" si="90"/>
        <v/>
      </c>
      <c r="P379" s="8" t="str">
        <f t="shared" si="99"/>
        <v/>
      </c>
      <c r="Q379" s="8" t="str">
        <f t="shared" si="100"/>
        <v/>
      </c>
      <c r="R379" s="12">
        <f t="shared" si="94"/>
        <v>2</v>
      </c>
      <c r="S379" s="22" t="str">
        <f t="shared" si="95"/>
        <v/>
      </c>
    </row>
    <row r="380" spans="2:19">
      <c r="B380" s="12">
        <f t="shared" si="96"/>
        <v>-106</v>
      </c>
      <c r="C380" s="7" t="str">
        <f t="shared" si="91"/>
        <v/>
      </c>
      <c r="D380" s="13" t="str">
        <f t="shared" si="92"/>
        <v/>
      </c>
      <c r="E380" s="8" t="str">
        <f t="shared" si="93"/>
        <v/>
      </c>
      <c r="F380" s="13" t="str">
        <f t="shared" si="85"/>
        <v/>
      </c>
      <c r="G380" s="8" t="str">
        <f t="shared" si="86"/>
        <v/>
      </c>
      <c r="H380" s="13" t="str">
        <f t="shared" si="97"/>
        <v/>
      </c>
      <c r="I380" s="8" t="str">
        <f t="shared" si="87"/>
        <v/>
      </c>
      <c r="J380" s="13" t="str">
        <f t="shared" si="88"/>
        <v/>
      </c>
      <c r="K380" s="8" t="str">
        <f t="shared" si="89"/>
        <v/>
      </c>
      <c r="M380" s="12">
        <f t="shared" si="101"/>
        <v>-106</v>
      </c>
      <c r="N380" s="7" t="str">
        <f t="shared" si="98"/>
        <v/>
      </c>
      <c r="O380" s="26" t="str">
        <f t="shared" si="90"/>
        <v/>
      </c>
      <c r="P380" s="8" t="str">
        <f t="shared" si="99"/>
        <v/>
      </c>
      <c r="Q380" s="8" t="str">
        <f t="shared" si="100"/>
        <v/>
      </c>
      <c r="R380" s="12">
        <f t="shared" si="94"/>
        <v>2</v>
      </c>
      <c r="S380" s="22" t="str">
        <f t="shared" si="95"/>
        <v/>
      </c>
    </row>
    <row r="381" spans="2:19">
      <c r="B381" s="12">
        <f t="shared" si="96"/>
        <v>-107</v>
      </c>
      <c r="C381" s="7" t="str">
        <f t="shared" si="91"/>
        <v/>
      </c>
      <c r="D381" s="13" t="str">
        <f t="shared" si="92"/>
        <v/>
      </c>
      <c r="E381" s="8" t="str">
        <f t="shared" si="93"/>
        <v/>
      </c>
      <c r="F381" s="13" t="str">
        <f t="shared" si="85"/>
        <v/>
      </c>
      <c r="G381" s="8" t="str">
        <f t="shared" si="86"/>
        <v/>
      </c>
      <c r="H381" s="13" t="str">
        <f t="shared" si="97"/>
        <v/>
      </c>
      <c r="I381" s="8" t="str">
        <f t="shared" si="87"/>
        <v/>
      </c>
      <c r="J381" s="13" t="str">
        <f t="shared" si="88"/>
        <v/>
      </c>
      <c r="K381" s="8" t="str">
        <f t="shared" si="89"/>
        <v/>
      </c>
      <c r="M381" s="12">
        <f t="shared" si="101"/>
        <v>-107</v>
      </c>
      <c r="N381" s="7" t="str">
        <f t="shared" si="98"/>
        <v/>
      </c>
      <c r="O381" s="26" t="str">
        <f t="shared" si="90"/>
        <v/>
      </c>
      <c r="P381" s="8" t="str">
        <f t="shared" si="99"/>
        <v/>
      </c>
      <c r="Q381" s="8" t="str">
        <f t="shared" si="100"/>
        <v/>
      </c>
      <c r="R381" s="12">
        <f t="shared" si="94"/>
        <v>2</v>
      </c>
      <c r="S381" s="22" t="str">
        <f t="shared" si="95"/>
        <v/>
      </c>
    </row>
    <row r="382" spans="2:19">
      <c r="B382" s="12">
        <f t="shared" si="96"/>
        <v>-108</v>
      </c>
      <c r="C382" s="7" t="str">
        <f t="shared" si="91"/>
        <v/>
      </c>
      <c r="D382" s="13" t="str">
        <f t="shared" si="92"/>
        <v/>
      </c>
      <c r="E382" s="8" t="str">
        <f t="shared" si="93"/>
        <v/>
      </c>
      <c r="F382" s="13" t="str">
        <f t="shared" si="85"/>
        <v/>
      </c>
      <c r="G382" s="8" t="str">
        <f t="shared" si="86"/>
        <v/>
      </c>
      <c r="H382" s="13" t="str">
        <f t="shared" si="97"/>
        <v/>
      </c>
      <c r="I382" s="8" t="str">
        <f t="shared" si="87"/>
        <v/>
      </c>
      <c r="J382" s="13" t="str">
        <f t="shared" si="88"/>
        <v/>
      </c>
      <c r="K382" s="8" t="str">
        <f t="shared" si="89"/>
        <v/>
      </c>
      <c r="M382" s="12">
        <f t="shared" si="101"/>
        <v>-108</v>
      </c>
      <c r="N382" s="7" t="str">
        <f t="shared" si="98"/>
        <v/>
      </c>
      <c r="O382" s="26" t="str">
        <f t="shared" si="90"/>
        <v/>
      </c>
      <c r="P382" s="8" t="str">
        <f t="shared" si="99"/>
        <v/>
      </c>
      <c r="Q382" s="8" t="str">
        <f t="shared" si="100"/>
        <v/>
      </c>
      <c r="R382" s="12">
        <f t="shared" si="94"/>
        <v>2</v>
      </c>
      <c r="S382" s="22" t="str">
        <f t="shared" si="95"/>
        <v/>
      </c>
    </row>
    <row r="383" spans="2:19">
      <c r="B383" s="12">
        <f t="shared" si="96"/>
        <v>-109</v>
      </c>
      <c r="C383" s="7" t="str">
        <f t="shared" si="91"/>
        <v/>
      </c>
      <c r="D383" s="13" t="str">
        <f t="shared" si="92"/>
        <v/>
      </c>
      <c r="E383" s="8" t="str">
        <f t="shared" si="93"/>
        <v/>
      </c>
      <c r="F383" s="13" t="str">
        <f t="shared" si="85"/>
        <v/>
      </c>
      <c r="G383" s="8" t="str">
        <f t="shared" si="86"/>
        <v/>
      </c>
      <c r="H383" s="13" t="str">
        <f t="shared" si="97"/>
        <v/>
      </c>
      <c r="I383" s="8" t="str">
        <f t="shared" si="87"/>
        <v/>
      </c>
      <c r="J383" s="13" t="str">
        <f t="shared" si="88"/>
        <v/>
      </c>
      <c r="K383" s="8" t="str">
        <f t="shared" si="89"/>
        <v/>
      </c>
      <c r="M383" s="12">
        <f t="shared" si="101"/>
        <v>-109</v>
      </c>
      <c r="N383" s="7" t="str">
        <f t="shared" si="98"/>
        <v/>
      </c>
      <c r="O383" s="26" t="str">
        <f t="shared" si="90"/>
        <v/>
      </c>
      <c r="P383" s="8" t="str">
        <f t="shared" si="99"/>
        <v/>
      </c>
      <c r="Q383" s="8" t="str">
        <f t="shared" si="100"/>
        <v/>
      </c>
      <c r="R383" s="12">
        <f t="shared" si="94"/>
        <v>2</v>
      </c>
      <c r="S383" s="22" t="str">
        <f t="shared" si="95"/>
        <v/>
      </c>
    </row>
    <row r="384" spans="2:19">
      <c r="B384" s="12">
        <f t="shared" si="96"/>
        <v>-110</v>
      </c>
      <c r="C384" s="7" t="str">
        <f t="shared" si="91"/>
        <v/>
      </c>
      <c r="D384" s="13" t="str">
        <f t="shared" si="92"/>
        <v/>
      </c>
      <c r="E384" s="8" t="str">
        <f t="shared" si="93"/>
        <v/>
      </c>
      <c r="F384" s="13" t="str">
        <f t="shared" si="85"/>
        <v/>
      </c>
      <c r="G384" s="8" t="str">
        <f t="shared" si="86"/>
        <v/>
      </c>
      <c r="H384" s="13" t="str">
        <f t="shared" si="97"/>
        <v/>
      </c>
      <c r="I384" s="8" t="str">
        <f t="shared" si="87"/>
        <v/>
      </c>
      <c r="J384" s="13" t="str">
        <f t="shared" si="88"/>
        <v/>
      </c>
      <c r="K384" s="8" t="str">
        <f t="shared" si="89"/>
        <v/>
      </c>
      <c r="M384" s="12">
        <f t="shared" si="101"/>
        <v>-110</v>
      </c>
      <c r="N384" s="7" t="str">
        <f t="shared" si="98"/>
        <v/>
      </c>
      <c r="O384" s="26" t="str">
        <f t="shared" si="90"/>
        <v/>
      </c>
      <c r="P384" s="8" t="str">
        <f t="shared" si="99"/>
        <v/>
      </c>
      <c r="Q384" s="8" t="str">
        <f t="shared" si="100"/>
        <v/>
      </c>
      <c r="R384" s="12">
        <f t="shared" si="94"/>
        <v>2</v>
      </c>
      <c r="S384" s="22" t="str">
        <f t="shared" si="95"/>
        <v/>
      </c>
    </row>
    <row r="385" spans="2:19">
      <c r="B385" s="12">
        <f t="shared" si="96"/>
        <v>-111</v>
      </c>
      <c r="C385" s="7" t="str">
        <f t="shared" si="91"/>
        <v/>
      </c>
      <c r="D385" s="13" t="str">
        <f t="shared" si="92"/>
        <v/>
      </c>
      <c r="E385" s="8" t="str">
        <f t="shared" si="93"/>
        <v/>
      </c>
      <c r="F385" s="13" t="str">
        <f t="shared" si="85"/>
        <v/>
      </c>
      <c r="G385" s="8" t="str">
        <f t="shared" si="86"/>
        <v/>
      </c>
      <c r="H385" s="13" t="str">
        <f t="shared" si="97"/>
        <v/>
      </c>
      <c r="I385" s="8" t="str">
        <f t="shared" si="87"/>
        <v/>
      </c>
      <c r="J385" s="13" t="str">
        <f t="shared" si="88"/>
        <v/>
      </c>
      <c r="K385" s="8" t="str">
        <f t="shared" si="89"/>
        <v/>
      </c>
      <c r="M385" s="12">
        <f t="shared" si="101"/>
        <v>-111</v>
      </c>
      <c r="N385" s="7" t="str">
        <f t="shared" si="98"/>
        <v/>
      </c>
      <c r="O385" s="26" t="str">
        <f t="shared" si="90"/>
        <v/>
      </c>
      <c r="P385" s="8" t="str">
        <f t="shared" si="99"/>
        <v/>
      </c>
      <c r="Q385" s="8" t="str">
        <f t="shared" si="100"/>
        <v/>
      </c>
      <c r="R385" s="12">
        <f t="shared" si="94"/>
        <v>2</v>
      </c>
      <c r="S385" s="22" t="str">
        <f t="shared" si="95"/>
        <v/>
      </c>
    </row>
    <row r="386" spans="2:19">
      <c r="B386" s="12">
        <f t="shared" si="96"/>
        <v>-112</v>
      </c>
      <c r="C386" s="7" t="str">
        <f t="shared" si="91"/>
        <v/>
      </c>
      <c r="D386" s="13" t="str">
        <f t="shared" si="92"/>
        <v/>
      </c>
      <c r="E386" s="8" t="str">
        <f t="shared" si="93"/>
        <v/>
      </c>
      <c r="F386" s="13" t="str">
        <f t="shared" si="85"/>
        <v/>
      </c>
      <c r="G386" s="8" t="str">
        <f t="shared" si="86"/>
        <v/>
      </c>
      <c r="H386" s="13" t="str">
        <f t="shared" si="97"/>
        <v/>
      </c>
      <c r="I386" s="8" t="str">
        <f t="shared" si="87"/>
        <v/>
      </c>
      <c r="J386" s="13" t="str">
        <f t="shared" si="88"/>
        <v/>
      </c>
      <c r="K386" s="8" t="str">
        <f t="shared" si="89"/>
        <v/>
      </c>
      <c r="M386" s="12">
        <f t="shared" si="101"/>
        <v>-112</v>
      </c>
      <c r="N386" s="7" t="str">
        <f t="shared" si="98"/>
        <v/>
      </c>
      <c r="O386" s="26" t="str">
        <f t="shared" si="90"/>
        <v/>
      </c>
      <c r="P386" s="8" t="str">
        <f t="shared" si="99"/>
        <v/>
      </c>
      <c r="Q386" s="8" t="str">
        <f t="shared" si="100"/>
        <v/>
      </c>
      <c r="R386" s="12">
        <f t="shared" si="94"/>
        <v>2</v>
      </c>
      <c r="S386" s="22" t="str">
        <f t="shared" si="95"/>
        <v/>
      </c>
    </row>
    <row r="387" spans="2:19">
      <c r="B387" s="12">
        <f t="shared" si="96"/>
        <v>-113</v>
      </c>
      <c r="C387" s="7" t="str">
        <f t="shared" si="91"/>
        <v/>
      </c>
      <c r="D387" s="13" t="str">
        <f t="shared" si="92"/>
        <v/>
      </c>
      <c r="E387" s="8" t="str">
        <f t="shared" si="93"/>
        <v/>
      </c>
      <c r="F387" s="13" t="str">
        <f t="shared" si="85"/>
        <v/>
      </c>
      <c r="G387" s="8" t="str">
        <f t="shared" si="86"/>
        <v/>
      </c>
      <c r="H387" s="13" t="str">
        <f t="shared" si="97"/>
        <v/>
      </c>
      <c r="I387" s="8" t="str">
        <f t="shared" si="87"/>
        <v/>
      </c>
      <c r="J387" s="13" t="str">
        <f t="shared" si="88"/>
        <v/>
      </c>
      <c r="K387" s="8" t="str">
        <f t="shared" si="89"/>
        <v/>
      </c>
      <c r="M387" s="12">
        <f t="shared" si="101"/>
        <v>-113</v>
      </c>
      <c r="N387" s="7" t="str">
        <f t="shared" si="98"/>
        <v/>
      </c>
      <c r="O387" s="26" t="str">
        <f t="shared" si="90"/>
        <v/>
      </c>
      <c r="P387" s="8" t="str">
        <f t="shared" si="99"/>
        <v/>
      </c>
      <c r="Q387" s="8" t="str">
        <f t="shared" si="100"/>
        <v/>
      </c>
      <c r="R387" s="12">
        <f t="shared" si="94"/>
        <v>2</v>
      </c>
      <c r="S387" s="22" t="str">
        <f t="shared" si="95"/>
        <v/>
      </c>
    </row>
    <row r="388" spans="2:19">
      <c r="B388" s="12">
        <f t="shared" si="96"/>
        <v>-114</v>
      </c>
      <c r="C388" s="7" t="str">
        <f t="shared" si="91"/>
        <v/>
      </c>
      <c r="D388" s="13" t="str">
        <f t="shared" si="92"/>
        <v/>
      </c>
      <c r="E388" s="8" t="str">
        <f t="shared" si="93"/>
        <v/>
      </c>
      <c r="F388" s="13" t="str">
        <f t="shared" si="85"/>
        <v/>
      </c>
      <c r="G388" s="8" t="str">
        <f t="shared" si="86"/>
        <v/>
      </c>
      <c r="H388" s="13" t="str">
        <f t="shared" si="97"/>
        <v/>
      </c>
      <c r="I388" s="8" t="str">
        <f t="shared" si="87"/>
        <v/>
      </c>
      <c r="J388" s="13" t="str">
        <f t="shared" si="88"/>
        <v/>
      </c>
      <c r="K388" s="8" t="str">
        <f t="shared" si="89"/>
        <v/>
      </c>
      <c r="M388" s="12">
        <f t="shared" si="101"/>
        <v>-114</v>
      </c>
      <c r="N388" s="7" t="str">
        <f t="shared" si="98"/>
        <v/>
      </c>
      <c r="O388" s="26" t="str">
        <f t="shared" si="90"/>
        <v/>
      </c>
      <c r="P388" s="8" t="str">
        <f t="shared" si="99"/>
        <v/>
      </c>
      <c r="Q388" s="8" t="str">
        <f t="shared" si="100"/>
        <v/>
      </c>
      <c r="R388" s="12">
        <f t="shared" si="94"/>
        <v>2</v>
      </c>
      <c r="S388" s="22" t="str">
        <f t="shared" si="95"/>
        <v/>
      </c>
    </row>
    <row r="389" spans="2:19">
      <c r="B389" s="12">
        <f t="shared" si="96"/>
        <v>-115</v>
      </c>
      <c r="C389" s="7" t="str">
        <f t="shared" si="91"/>
        <v/>
      </c>
      <c r="D389" s="13" t="str">
        <f t="shared" si="92"/>
        <v/>
      </c>
      <c r="E389" s="8" t="str">
        <f t="shared" si="93"/>
        <v/>
      </c>
      <c r="F389" s="13" t="str">
        <f t="shared" si="85"/>
        <v/>
      </c>
      <c r="G389" s="8" t="str">
        <f t="shared" si="86"/>
        <v/>
      </c>
      <c r="H389" s="13" t="str">
        <f t="shared" si="97"/>
        <v/>
      </c>
      <c r="I389" s="8" t="str">
        <f t="shared" si="87"/>
        <v/>
      </c>
      <c r="J389" s="13" t="str">
        <f t="shared" si="88"/>
        <v/>
      </c>
      <c r="K389" s="8" t="str">
        <f t="shared" si="89"/>
        <v/>
      </c>
      <c r="M389" s="12">
        <f t="shared" si="101"/>
        <v>-115</v>
      </c>
      <c r="N389" s="7" t="str">
        <f t="shared" si="98"/>
        <v/>
      </c>
      <c r="O389" s="26" t="str">
        <f t="shared" si="90"/>
        <v/>
      </c>
      <c r="P389" s="8" t="str">
        <f t="shared" si="99"/>
        <v/>
      </c>
      <c r="Q389" s="8" t="str">
        <f t="shared" si="100"/>
        <v/>
      </c>
      <c r="R389" s="12">
        <f t="shared" si="94"/>
        <v>2</v>
      </c>
      <c r="S389" s="22" t="str">
        <f t="shared" si="95"/>
        <v/>
      </c>
    </row>
    <row r="390" spans="2:19">
      <c r="B390" s="12">
        <f t="shared" si="96"/>
        <v>-116</v>
      </c>
      <c r="C390" s="7" t="str">
        <f t="shared" si="91"/>
        <v/>
      </c>
      <c r="D390" s="13" t="str">
        <f t="shared" si="92"/>
        <v/>
      </c>
      <c r="E390" s="8" t="str">
        <f t="shared" si="93"/>
        <v/>
      </c>
      <c r="F390" s="13" t="str">
        <f t="shared" si="85"/>
        <v/>
      </c>
      <c r="G390" s="8" t="str">
        <f t="shared" si="86"/>
        <v/>
      </c>
      <c r="H390" s="13" t="str">
        <f t="shared" si="97"/>
        <v/>
      </c>
      <c r="I390" s="8" t="str">
        <f t="shared" si="87"/>
        <v/>
      </c>
      <c r="J390" s="13" t="str">
        <f t="shared" si="88"/>
        <v/>
      </c>
      <c r="K390" s="8" t="str">
        <f t="shared" si="89"/>
        <v/>
      </c>
      <c r="M390" s="12">
        <f t="shared" si="101"/>
        <v>-116</v>
      </c>
      <c r="N390" s="7" t="str">
        <f t="shared" si="98"/>
        <v/>
      </c>
      <c r="O390" s="26" t="str">
        <f t="shared" si="90"/>
        <v/>
      </c>
      <c r="P390" s="8" t="str">
        <f t="shared" si="99"/>
        <v/>
      </c>
      <c r="Q390" s="8" t="str">
        <f t="shared" si="100"/>
        <v/>
      </c>
      <c r="R390" s="12">
        <f t="shared" si="94"/>
        <v>2</v>
      </c>
      <c r="S390" s="22" t="str">
        <f t="shared" si="95"/>
        <v/>
      </c>
    </row>
    <row r="391" spans="2:19">
      <c r="B391" s="12">
        <f t="shared" si="96"/>
        <v>-117</v>
      </c>
      <c r="C391" s="7" t="str">
        <f t="shared" si="91"/>
        <v/>
      </c>
      <c r="D391" s="13" t="str">
        <f t="shared" si="92"/>
        <v/>
      </c>
      <c r="E391" s="8" t="str">
        <f t="shared" si="93"/>
        <v/>
      </c>
      <c r="F391" s="13" t="str">
        <f t="shared" si="85"/>
        <v/>
      </c>
      <c r="G391" s="8" t="str">
        <f t="shared" si="86"/>
        <v/>
      </c>
      <c r="H391" s="13" t="str">
        <f t="shared" si="97"/>
        <v/>
      </c>
      <c r="I391" s="8" t="str">
        <f t="shared" si="87"/>
        <v/>
      </c>
      <c r="J391" s="13" t="str">
        <f t="shared" si="88"/>
        <v/>
      </c>
      <c r="K391" s="8" t="str">
        <f t="shared" si="89"/>
        <v/>
      </c>
      <c r="M391" s="12">
        <f t="shared" si="101"/>
        <v>-117</v>
      </c>
      <c r="N391" s="7" t="str">
        <f t="shared" si="98"/>
        <v/>
      </c>
      <c r="O391" s="26" t="str">
        <f t="shared" si="90"/>
        <v/>
      </c>
      <c r="P391" s="8" t="str">
        <f t="shared" si="99"/>
        <v/>
      </c>
      <c r="Q391" s="8" t="str">
        <f t="shared" si="100"/>
        <v/>
      </c>
      <c r="R391" s="12">
        <f t="shared" si="94"/>
        <v>2</v>
      </c>
      <c r="S391" s="22" t="str">
        <f t="shared" si="95"/>
        <v/>
      </c>
    </row>
    <row r="392" spans="2:19">
      <c r="B392" s="12">
        <f t="shared" si="96"/>
        <v>-118</v>
      </c>
      <c r="C392" s="7" t="str">
        <f t="shared" si="91"/>
        <v/>
      </c>
      <c r="D392" s="13" t="str">
        <f t="shared" si="92"/>
        <v/>
      </c>
      <c r="E392" s="8" t="str">
        <f t="shared" si="93"/>
        <v/>
      </c>
      <c r="F392" s="13" t="str">
        <f t="shared" si="85"/>
        <v/>
      </c>
      <c r="G392" s="8" t="str">
        <f t="shared" si="86"/>
        <v/>
      </c>
      <c r="H392" s="13" t="str">
        <f t="shared" si="97"/>
        <v/>
      </c>
      <c r="I392" s="8" t="str">
        <f t="shared" si="87"/>
        <v/>
      </c>
      <c r="J392" s="13" t="str">
        <f t="shared" si="88"/>
        <v/>
      </c>
      <c r="K392" s="8" t="str">
        <f t="shared" si="89"/>
        <v/>
      </c>
      <c r="M392" s="12">
        <f t="shared" si="101"/>
        <v>-118</v>
      </c>
      <c r="N392" s="7" t="str">
        <f t="shared" si="98"/>
        <v/>
      </c>
      <c r="O392" s="26" t="str">
        <f t="shared" si="90"/>
        <v/>
      </c>
      <c r="P392" s="8" t="str">
        <f t="shared" si="99"/>
        <v/>
      </c>
      <c r="Q392" s="8" t="str">
        <f t="shared" si="100"/>
        <v/>
      </c>
      <c r="R392" s="12">
        <f t="shared" si="94"/>
        <v>2</v>
      </c>
      <c r="S392" s="22" t="str">
        <f t="shared" si="95"/>
        <v/>
      </c>
    </row>
    <row r="393" spans="2:19">
      <c r="B393" s="12">
        <f t="shared" si="96"/>
        <v>-119</v>
      </c>
      <c r="C393" s="7" t="str">
        <f t="shared" si="91"/>
        <v/>
      </c>
      <c r="D393" s="13" t="str">
        <f t="shared" si="92"/>
        <v/>
      </c>
      <c r="E393" s="8" t="str">
        <f t="shared" si="93"/>
        <v/>
      </c>
      <c r="F393" s="13" t="str">
        <f t="shared" si="85"/>
        <v/>
      </c>
      <c r="G393" s="8" t="str">
        <f t="shared" si="86"/>
        <v/>
      </c>
      <c r="H393" s="13" t="str">
        <f t="shared" si="97"/>
        <v/>
      </c>
      <c r="I393" s="8" t="str">
        <f t="shared" si="87"/>
        <v/>
      </c>
      <c r="J393" s="13" t="str">
        <f t="shared" si="88"/>
        <v/>
      </c>
      <c r="K393" s="8" t="str">
        <f t="shared" si="89"/>
        <v/>
      </c>
      <c r="M393" s="12">
        <f t="shared" si="101"/>
        <v>-119</v>
      </c>
      <c r="N393" s="7" t="str">
        <f t="shared" si="98"/>
        <v/>
      </c>
      <c r="O393" s="26" t="str">
        <f t="shared" si="90"/>
        <v/>
      </c>
      <c r="P393" s="8" t="str">
        <f t="shared" si="99"/>
        <v/>
      </c>
      <c r="Q393" s="8" t="str">
        <f t="shared" si="100"/>
        <v/>
      </c>
      <c r="R393" s="12">
        <f t="shared" si="94"/>
        <v>2</v>
      </c>
      <c r="S393" s="22" t="str">
        <f t="shared" si="95"/>
        <v/>
      </c>
    </row>
    <row r="394" spans="2:19">
      <c r="B394" s="12">
        <f t="shared" si="96"/>
        <v>-120</v>
      </c>
      <c r="C394" s="7" t="str">
        <f t="shared" si="91"/>
        <v/>
      </c>
      <c r="D394" s="13" t="str">
        <f t="shared" si="92"/>
        <v/>
      </c>
      <c r="E394" s="8" t="str">
        <f t="shared" si="93"/>
        <v/>
      </c>
      <c r="F394" s="13" t="str">
        <f t="shared" si="85"/>
        <v/>
      </c>
      <c r="G394" s="8" t="str">
        <f t="shared" si="86"/>
        <v/>
      </c>
      <c r="H394" s="13" t="str">
        <f t="shared" si="97"/>
        <v/>
      </c>
      <c r="I394" s="8" t="str">
        <f t="shared" si="87"/>
        <v/>
      </c>
      <c r="J394" s="13" t="str">
        <f t="shared" si="88"/>
        <v/>
      </c>
      <c r="K394" s="8" t="str">
        <f t="shared" si="89"/>
        <v/>
      </c>
      <c r="M394" s="12">
        <f t="shared" si="101"/>
        <v>-120</v>
      </c>
      <c r="N394" s="7" t="str">
        <f t="shared" si="98"/>
        <v/>
      </c>
      <c r="O394" s="26" t="str">
        <f t="shared" si="90"/>
        <v/>
      </c>
      <c r="P394" s="8" t="str">
        <f t="shared" si="99"/>
        <v/>
      </c>
      <c r="Q394" s="8" t="str">
        <f t="shared" si="100"/>
        <v/>
      </c>
      <c r="R394" s="12">
        <f t="shared" si="94"/>
        <v>2</v>
      </c>
      <c r="S394" s="22" t="str">
        <f t="shared" si="95"/>
        <v/>
      </c>
    </row>
    <row r="396" spans="2:19" ht="12.75" customHeight="1">
      <c r="C396" s="46" t="s">
        <v>35</v>
      </c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8"/>
    </row>
    <row r="397" spans="2:19">
      <c r="C397" s="49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1"/>
    </row>
  </sheetData>
  <sheetProtection password="E6A9" sheet="1" objects="1" scenarios="1"/>
  <mergeCells count="49">
    <mergeCell ref="C396:Q397"/>
    <mergeCell ref="C19:G19"/>
    <mergeCell ref="C21:G21"/>
    <mergeCell ref="C22:G22"/>
    <mergeCell ref="C23:G23"/>
    <mergeCell ref="C20:G20"/>
    <mergeCell ref="I21:K21"/>
    <mergeCell ref="I22:K22"/>
    <mergeCell ref="I23:K23"/>
    <mergeCell ref="N22:P22"/>
    <mergeCell ref="N23:P23"/>
    <mergeCell ref="C31:G31"/>
    <mergeCell ref="I29:K29"/>
    <mergeCell ref="I30:K30"/>
    <mergeCell ref="N27:Q27"/>
    <mergeCell ref="N28:P28"/>
    <mergeCell ref="I31:K31"/>
    <mergeCell ref="N15:Q15"/>
    <mergeCell ref="C25:K25"/>
    <mergeCell ref="C26:K26"/>
    <mergeCell ref="N17:P17"/>
    <mergeCell ref="C18:G18"/>
    <mergeCell ref="N21:Q21"/>
    <mergeCell ref="B2:Q6"/>
    <mergeCell ref="B8:Q8"/>
    <mergeCell ref="C10:K11"/>
    <mergeCell ref="N10:Q11"/>
    <mergeCell ref="H17:K17"/>
    <mergeCell ref="C17:G17"/>
    <mergeCell ref="N16:Q16"/>
    <mergeCell ref="N12:P12"/>
    <mergeCell ref="C12:G12"/>
    <mergeCell ref="C13:G13"/>
    <mergeCell ref="C14:G14"/>
    <mergeCell ref="H12:K12"/>
    <mergeCell ref="H13:K13"/>
    <mergeCell ref="H14:K14"/>
    <mergeCell ref="N29:P29"/>
    <mergeCell ref="C16:K16"/>
    <mergeCell ref="C28:K28"/>
    <mergeCell ref="C29:G29"/>
    <mergeCell ref="C30:G30"/>
    <mergeCell ref="H18:K18"/>
    <mergeCell ref="H19:K19"/>
    <mergeCell ref="N18:P18"/>
    <mergeCell ref="H20:K20"/>
    <mergeCell ref="N20:P20"/>
    <mergeCell ref="N24:P24"/>
    <mergeCell ref="N25:P25"/>
  </mergeCells>
  <conditionalFormatting sqref="Q35:Q394 N35:O394 C35:C394 K35:K394 G35:G394">
    <cfRule type="notContainsBlanks" dxfId="3" priority="9">
      <formula>LEN(TRIM(C35))&gt;0</formula>
    </cfRule>
  </conditionalFormatting>
  <conditionalFormatting sqref="N34:Q394 C34:K394">
    <cfRule type="notContainsBlanks" dxfId="2" priority="7">
      <formula>LEN(TRIM(C34))&gt;0</formula>
    </cfRule>
  </conditionalFormatting>
  <conditionalFormatting sqref="O35:O394">
    <cfRule type="notContainsBlanks" dxfId="1" priority="1">
      <formula>LEN(TRIM(O35))&gt;0</formula>
    </cfRule>
    <cfRule type="notContainsBlanks" dxfId="0" priority="2">
      <formula>LEN(TRIM(O35))&gt;0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2009-12-28T19:20:58Z</dcterms:created>
  <dcterms:modified xsi:type="dcterms:W3CDTF">2010-01-25T15:48:01Z</dcterms:modified>
</cp:coreProperties>
</file>